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CAT 938GII - TRATOR JD 8320R 2011 - 8 CAMINHÕES - SUCATAS - COLHEDORAS - 2 EMPI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=HYPERLINK("https://leilaoonline.com.br/lote/detalhe/74346", "001")</f>
      </c>
      <c r="B11" s="4" t="s">
        <f>=HYPERLINK("https://leilaoonline.com.br/lote/detalhe/74346", "TRATOR JOHN DEERE 8320R 4X4 (4 PNEUS) ANO 2011/2011 - EQ. 501336- LOC. PALESTINA / SP 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=HYPERLINK("https://leilaoonline.com.br/lote/detalhe/74347", "002")</f>
      </c>
      <c r="B12" s="4" t="s">
        <f>=HYPERLINK("https://leilaoonline.com.br/lote/detalhe/74347", "APROX. 3.200 KG SUCATA DE PLÁSTICO DIVERSOS - (LANCE POR KG) - LOC. STA ALBERTINA / SP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1.440,00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=HYPERLINK("https://leilaoonline.com.br/lote/detalhe/74349", "003")</f>
      </c>
      <c r="B13" s="4" t="s">
        <f>=HYPERLINK("https://leilaoonline.com.br/lote/detalhe/74349", "CAMINHÃO MERCEDES BENZ L 2213, ANO 1984/1984, EQ.312252- LOC. PALESTINA / SP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=HYPERLINK("https://leilaoonline.com.br/lote/detalhe/74350", "004")</f>
      </c>
      <c r="B14" s="4" t="s">
        <f>=HYPERLINK("https://leilaoonline.com.br/lote/detalhe/74350", "CAMINHÃO MERCEDES BENZ L 2213,ANO 1984/1984. EQ. 327471- LOC. Palestina/ SP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=HYPERLINK("https://leilaoonline.com.br/lote/detalhe/74351", "005")</f>
      </c>
      <c r="B15" s="4" t="s">
        <f>=HYPERLINK("https://leilaoonline.com.br/lote/detalhe/74351", "CAMINHÃO M. BENZ L 2213 ACOPLADO COM COMBOIO, ANO 1984/1984, EQ. 321668, LOC. PALESTINA/ SP")</f>
      </c>
      <c r="C15" s="4" t="inlineStr">
        <is>
          <t>Vendido</t>
        </is>
      </c>
      <c r="D15" s="4" t="inlineStr">
        <is>
          <t>174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=HYPERLINK("https://leilaoonline.com.br/lote/detalhe/74352", "006")</f>
      </c>
      <c r="B16" s="4" t="s">
        <f>=HYPERLINK("https://leilaoonline.com.br/lote/detalhe/74352", "CAMINHÃO M. BENZ L 1113 CAMINHÃO ACOPLADO COM COMBOIO, ANO 1985/1985, EQ. 321641- LOC. Palestina")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=HYPERLINK("https://leilaoonline.com.br/lote/detalhe/74353", "007")</f>
      </c>
      <c r="B17" s="4" t="s">
        <f>=HYPERLINK("https://leilaoonline.com.br/lote/detalhe/74353", "DOLLY RANDON DL PC BL 02 16, ANO 2006/2007, 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=HYPERLINK("https://leilaoonline.com.br/lote/detalhe/74354", "008")</f>
      </c>
      <c r="B18" s="4" t="s">
        <f>=HYPERLINK("https://leilaoonline.com.br/lote/detalhe/74354", "DOLLY RANDON DL PC BL 02 16, ANO 2006/2007, EQ.150161, 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=HYPERLINK("https://leilaoonline.com.br/lote/detalhe/74355", "009")</f>
      </c>
      <c r="B19" s="4" t="s">
        <f>=HYPERLINK("https://leilaoonline.com.br/lote/detalhe/74355", "VW/KOMBI LOTACAO, ANO 2008/2008, EQ.944506, LOC. Ariranha/ 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=HYPERLINK("https://leilaoonline.com.br/lote/detalhe/74356", "010")</f>
      </c>
      <c r="B20" s="4" t="s">
        <f>=HYPERLINK("https://leilaoonline.com.br/lote/detalhe/74356", "QUADRICICLO HONDA/TRX 420 FM FOUR TRAX, ANO 2017/2017, EQ.981023- LOC.Ariranha/ SP  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=HYPERLINK("https://leilaoonline.com.br/lote/detalhe/74357", "011")</f>
      </c>
      <c r="B21" s="4" t="s">
        <f>=HYPERLINK("https://leilaoonline.com.br/lote/detalhe/74357", "QUADRICICLO HONDA/TRX 420 FM FOUR TRAX, ANO 2017/2017, EQ.981.015, LOC. Ariranha/ SP ")</f>
      </c>
      <c r="C21" s="4" t="inlineStr">
        <is>
          <t>Vendido</t>
        </is>
      </c>
      <c r="D21" s="4" t="inlineStr">
        <is>
          <t>56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=HYPERLINK("https://leilaoonline.com.br/lote/detalhe/74358", "012")</f>
      </c>
      <c r="B22" s="4" t="s">
        <f>=HYPERLINK("https://leilaoonline.com.br/lote/detalhe/74358", "EMPILHADEIRA HYSTER H80J GLP, ANO 1995/1995, EQ. 605.091, LOC. Ariranha/ SP ")</f>
      </c>
      <c r="C22" s="4" t="inlineStr">
        <is>
          <t>Vendido</t>
        </is>
      </c>
      <c r="D22" s="4" t="inlineStr">
        <is>
          <t>105</t>
        </is>
      </c>
      <c r="E22" s="5" t="inlineStr">
        <is>
          <t>42.250,00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=HYPERLINK("https://leilaoonline.com.br/lote/detalhe/74360", "013")</f>
      </c>
      <c r="B23" s="4" t="s">
        <f>=HYPERLINK("https://leilaoonline.com.br/lote/detalhe/74360", "CAMINHÃO M. BENZ L 2213 ACOPLADO COM CABINE SUPLEMENTAR, ANO 1981/1981, EQ. 303200- LOC.Ariranha / SP 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=HYPERLINK("https://leilaoonline.com.br/lote/detalhe/74361", "014")</f>
      </c>
      <c r="B24" s="4" t="s">
        <f>=HYPERLINK("https://leilaoonline.com.br/lote/detalhe/74361", "PÁ CARREGADEIRA CATERPILLAR 938H, ANO 2010/2010, EQ.601499- LOC .Ariranha/ SP ")</f>
      </c>
      <c r="C24" s="4" t="inlineStr">
        <is>
          <t>Vendido</t>
        </is>
      </c>
      <c r="D24" s="4" t="inlineStr">
        <is>
          <t>88</t>
        </is>
      </c>
      <c r="E24" s="5" t="inlineStr">
        <is>
          <t>109.000,00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=HYPERLINK("https://leilaoonline.com.br/lote/detalhe/74362", "015")</f>
      </c>
      <c r="B25" s="4" t="s">
        <f>=HYPERLINK("https://leilaoonline.com.br/lote/detalhe/74362", "CAMINHÃO VOLVO VM 310 6X2T, ANO 2009/2010, EQ. 340.103, LOC. Ariranha/ SP ")</f>
      </c>
      <c r="C25" s="4" t="inlineStr">
        <is>
          <t>Vendido</t>
        </is>
      </c>
      <c r="D25" s="4" t="inlineStr">
        <is>
          <t>155</t>
        </is>
      </c>
      <c r="E25" s="5" t="inlineStr">
        <is>
          <t>122.000,00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=HYPERLINK("https://leilaoonline.com.br/lote/detalhe/74377", "016")</f>
      </c>
      <c r="B26" s="4" t="s">
        <f>=HYPERLINK("https://leilaoonline.com.br/lote/detalhe/74377", "COLHEDORA CANA JOHN DEERE 3520 C/ ES, ANO 2010/2010, EQ. 704021, LOC. Ariranha/ SP 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83.000,00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=HYPERLINK("https://leilaoonline.com.br/lote/detalhe/74378", "017")</f>
      </c>
      <c r="B27" s="4" t="s">
        <f>=HYPERLINK("https://leilaoonline.com.br/lote/detalhe/74378", "REBOQUE FACCHINI RFRBC, ANO 1996/1996, EQ. 211.202, LOC. Ariranha/ SP 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=HYPERLINK("https://leilaoonline.com.br/lote/detalhe/74379", "018")</f>
      </c>
      <c r="B28" s="4" t="s">
        <f>=HYPERLINK("https://leilaoonline.com.br/lote/detalhe/74379", "TRATOR VALTRA BH 180 4X4, ANO 2008/2008, EQ. 505.272, LOC. Sta Albertina/ SP ")</f>
      </c>
      <c r="C28" s="4" t="inlineStr">
        <is>
          <t>Vendido</t>
        </is>
      </c>
      <c r="D28" s="4" t="inlineStr">
        <is>
          <t>116</t>
        </is>
      </c>
      <c r="E28" s="5" t="inlineStr">
        <is>
          <t>88.500,00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=HYPERLINK("https://leilaoonline.com.br/lote/detalhe/74380", "019")</f>
      </c>
      <c r="B29" s="4" t="s">
        <f>=HYPERLINK("https://leilaoonline.com.br/lote/detalhe/74380", "TRATOR VALTRA BH 180 4X4, ANO 2011/2011, EQ. 505.289, LOC. Sta Albertina/ SP ")</f>
      </c>
      <c r="C29" s="4" t="inlineStr">
        <is>
          <t>Vendido</t>
        </is>
      </c>
      <c r="D29" s="4" t="inlineStr">
        <is>
          <t>129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=HYPERLINK("https://leilaoonline.com.br/lote/detalhe/74381", "020")</f>
      </c>
      <c r="B30" s="4" t="s">
        <f>=HYPERLINK("https://leilaoonline.com.br/lote/detalhe/74381", "PÁ CARREGADEIRA CATERPILLAR 938GII, ANO 2007/2007, EQ. 601.492, LOC. Sta Albertina/ SP ")</f>
      </c>
      <c r="C30" s="4" t="inlineStr">
        <is>
          <t>Vendido</t>
        </is>
      </c>
      <c r="D30" s="4" t="inlineStr">
        <is>
          <t>91</t>
        </is>
      </c>
      <c r="E30" s="5" t="inlineStr">
        <is>
          <t>109.000,00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=HYPERLINK("https://leilaoonline.com.br/lote/detalhe/74382", "021")</f>
      </c>
      <c r="B31" s="4" t="s">
        <f>=HYPERLINK("https://leilaoonline.com.br/lote/detalhe/74382", "EMPILHADEIRA HYSTER H80 XL2, ANO 1995/1995, EQ. 605.040, LOC.Sta Albertina/ SP  ")</f>
      </c>
      <c r="C31" s="4" t="inlineStr">
        <is>
          <t>Vendido</t>
        </is>
      </c>
      <c r="D31" s="4" t="inlineStr">
        <is>
          <t>61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=HYPERLINK("https://leilaoonline.com.br/lote/detalhe/74383", "022")</f>
      </c>
      <c r="B32" s="4" t="s">
        <f>=HYPERLINK("https://leilaoonline.com.br/lote/detalhe/74383", "ÔNIBUS MERCEDES BENZ OF 1315, ANO 1991/1991, EQ. 351.673, LOC. Palestina/ SP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=HYPERLINK("https://leilaoonline.com.br/lote/detalhe/74384", "023")</f>
      </c>
      <c r="B33" s="4" t="s">
        <f>=HYPERLINK("https://leilaoonline.com.br/lote/detalhe/74384", "SUCATA DE CAMINHÃO MERCEDES BENZ L 2213, ANO 1980/1980 (Será vendido com Sucata - BAIXA PERMANENTE), EQ. 312.247, LOC. Palestina/ SP 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=HYPERLINK("https://leilaoonline.com.br/lote/detalhe/74385", "024")</f>
      </c>
      <c r="B34" s="4" t="s">
        <f>=HYPERLINK("https://leilaoonline.com.br/lote/detalhe/74385", "REBOQUE RANDON RQ CI HI, ANO 1996/1996 , EQ.162.504 , LOC.Palestina")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=HYPERLINK("https://leilaoonline.com.br/lote/detalhe/74386", "025")</f>
      </c>
      <c r="B35" s="4" t="s">
        <f>=HYPERLINK("https://leilaoonline.com.br/lote/detalhe/74386", "COLHEDORA CANA JOHN DEERE  3520 C/ ES, ANO 2009/2009, EQ. 704.007- LOC. Sta Albertina/ SP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43.000,00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=HYPERLINK("https://leilaoonline.com.br/lote/detalhe/74387", "026")</f>
      </c>
      <c r="B36" s="4" t="s">
        <f>=HYPERLINK("https://leilaoonline.com.br/lote/detalhe/74387", "COLHEDORA CANA JOHN DEERE  3520 C/ ES, ANO 2010/2010, EQ. 704.020- LOC. Sta Albertina/ SP ")</f>
      </c>
      <c r="C36" s="4" t="inlineStr">
        <is>
          <t>Não vendido</t>
        </is>
      </c>
      <c r="D36" s="4" t="inlineStr">
        <is>
          <t>57</t>
        </is>
      </c>
      <c r="E36" s="5" t="inlineStr">
        <is>
          <t>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=HYPERLINK("https://leilaoonline.com.br/lote/detalhe/74388", "027")</f>
      </c>
      <c r="B37" s="4" t="s">
        <f>=HYPERLINK("https://leilaoonline.com.br/lote/detalhe/74388", "COLHEDORA CANA JOHN DEERE  3520 C/ ES, ANO 2009/2009, EQ. 704.008, LOC. Sta Albertina")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=HYPERLINK("https://leilaoonline.com.br/lote/detalhe/74389", "028")</f>
      </c>
      <c r="B38" s="4" t="s">
        <f>=HYPERLINK("https://leilaoonline.com.br/lote/detalhe/74389", "COLHEDORA CANA JOHN DEERE  3520 C/ ES, ANO 2012/2012, EQ. 704.041, LOC. Sta Albertina")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71.500,00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=HYPERLINK("https://leilaoonline.com.br/lote/detalhe/74390", "029")</f>
      </c>
      <c r="B39" s="4" t="s">
        <f>=HYPERLINK("https://leilaoonline.com.br/lote/detalhe/74390", "COLHEDORA CANA JOHN DEERE  3520 C/ ES, ANO 2012/2012, EQ. 704.043, LOC.Sta Albertina ")</f>
      </c>
      <c r="C39" s="4" t="inlineStr">
        <is>
          <t>Não vendido</t>
        </is>
      </c>
      <c r="D39" s="4" t="inlineStr">
        <is>
          <t>50</t>
        </is>
      </c>
      <c r="E39" s="5" t="inlineStr">
        <is>
          <t>67.000,00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=HYPERLINK("https://leilaoonline.com.br/lote/detalhe/74391", "030")</f>
      </c>
      <c r="B40" s="4" t="s">
        <f>=HYPERLINK("https://leilaoonline.com.br/lote/detalhe/74391", "SUCATA ROLETE DE COLHEDORA DE CANA SENDO 6.310 KG. APROX. - (LANCE POR KG) - LOC.Ariranha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12.935,50</t>
        </is>
      </c>
      <c r="F40" s="4" t="inlineStr">
        <is>
          <t>0.05</t>
        </is>
      </c>
    </row>
    <row collapsed="false" customFormat="false" customHeight="false" hidden="false" ht="12.1" outlineLevel="0" r="41">
      <c r="A41" s="5" t="s">
        <f>=HYPERLINK("https://leilaoonline.com.br/lote/detalhe/74392", "031")</f>
      </c>
      <c r="B41" s="4" t="s">
        <f>=HYPERLINK("https://leilaoonline.com.br/lote/detalhe/74392", "SUCATA CAMPANAS DE FERRO SENDO APROX. 9.650 KG. - (LANCE POR KG) - .LOC. Ariranha")</f>
      </c>
      <c r="C41" s="4" t="inlineStr">
        <is>
          <t>Vendido</t>
        </is>
      </c>
      <c r="D41" s="4" t="inlineStr">
        <is>
          <t>4</t>
        </is>
      </c>
      <c r="E41" s="5" t="inlineStr">
        <is>
          <t>19.300,00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=HYPERLINK("https://leilaoonline.com.br/lote/detalhe/74393", "032")</f>
      </c>
      <c r="B42" s="4" t="s">
        <f>=HYPERLINK("https://leilaoonline.com.br/lote/detalhe/74393", "SUCATA SAQUINHA / FACÃO DEA COLHEDORA DE CANA SENDO 13.680 KG. APROX. - (LANCE POR KG) LOC. Ariranha")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23.256,00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=HYPERLINK("https://leilaoonline.com.br/lote/detalhe/74394", "033")</f>
      </c>
      <c r="B43" s="4" t="s">
        <f>=HYPERLINK("https://leilaoonline.com.br/lote/detalhe/74394", "SUCATA ARANHA BOJO COLHEDORA CANA JOHN DEERE SENDO 1.550 KG APROX. - (LANCE POR KG)  LOC. Ariranha")</f>
      </c>
      <c r="C43" s="4" t="inlineStr">
        <is>
          <t>Vendido</t>
        </is>
      </c>
      <c r="D43" s="4" t="inlineStr">
        <is>
          <t>3</t>
        </is>
      </c>
      <c r="E43" s="5" t="inlineStr">
        <is>
          <t>2.480,00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=HYPERLINK("https://leilaoonline.com.br/lote/detalhe/74395", "034")</f>
      </c>
      <c r="B44" s="4" t="s">
        <f>=HYPERLINK("https://leilaoonline.com.br/lote/detalhe/74395", "CAMINHÃO MERCEDES BENZ L 2213, ANO 1984/1984, EQ. 312.243- LOC. Ariranha")</f>
      </c>
      <c r="C44" s="4" t="inlineStr">
        <is>
          <t>Vendido</t>
        </is>
      </c>
      <c r="D44" s="4" t="inlineStr">
        <is>
          <t>51</t>
        </is>
      </c>
      <c r="E44" s="5" t="inlineStr">
        <is>
          <t>44.000,00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=HYPERLINK("https://leilaoonline.com.br/lote/detalhe/74396", "035")</f>
      </c>
      <c r="B45" s="4" t="s">
        <f>=HYPERLINK("https://leilaoonline.com.br/lote/detalhe/74396", "SUCATA CAMPANAS DE FERRO SENDO 1.890 KG. APROX. (LANCE POR KG) - LOC. Sta Albertina")</f>
      </c>
      <c r="C45" s="4" t="inlineStr">
        <is>
          <t>Vendido</t>
        </is>
      </c>
      <c r="D45" s="4" t="inlineStr">
        <is>
          <t>3</t>
        </is>
      </c>
      <c r="E45" s="5" t="inlineStr">
        <is>
          <t>3.402,00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=HYPERLINK("https://leilaoonline.com.br/lote/detalhe/74397", "036")</f>
      </c>
      <c r="B46" s="4" t="s">
        <f>=HYPERLINK("https://leilaoonline.com.br/lote/detalhe/74397", "SUCATA COMPRESSOR AR CONDICIONADO SENDO 282 PÇS- LOC. Ariranha")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=HYPERLINK("https://leilaoonline.com.br/lote/detalhe/74398", "037")</f>
      </c>
      <c r="B47" s="4" t="s">
        <f>=HYPERLINK("https://leilaoonline.com.br/lote/detalhe/74398", "APROX 239 PEÇAS DIVERSAS ELETRICAS ( SUCATA ) VEJA DESCRITIVO DE ITENS  - LOC. Ariranha")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=HYPERLINK("https://leilaoonline.com.br/lote/detalhe/74399", "038")</f>
      </c>
      <c r="B48" s="4" t="s">
        <f>=HYPERLINK("https://leilaoonline.com.br/lote/detalhe/74399", "SUCATA CUBO ACOPLADO E CUBOS DIVERSOS SENDO 34 PÇS APROX. LOC. Sta Albertina")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=HYPERLINK("https://leilaoonline.com.br/lote/detalhe/74400", "039")</f>
      </c>
      <c r="B49" s="4" t="s">
        <f>=HYPERLINK("https://leilaoonline.com.br/lote/detalhe/74400", "SUCATA 5º RODA SENDO 13 PÇS APROX.- LOC. Sta Albertina")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=HYPERLINK("https://leilaoonline.com.br/lote/detalhe/74401", "040")</f>
      </c>
      <c r="B50" s="4" t="s">
        <f>=HYPERLINK("https://leilaoonline.com.br/lote/detalhe/74401", "VW/KOMBI AMBULANCIA, ANO 2007/2008, EQ. 944.502, LOC. Palestina")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=HYPERLINK("https://leilaoonline.com.br/lote/detalhe/74402", "041")</f>
      </c>
      <c r="B51" s="4" t="s">
        <f>=HYPERLINK("https://leilaoonline.com.br/lote/detalhe/74402", "SUCATA BERÇO E COLHEDORA DE CANA SENDO 2.600 KG. APROX. (LANCE POR KG) - LOC. Sta Albertina")</f>
      </c>
      <c r="C51" s="4" t="inlineStr">
        <is>
          <t>Vendido</t>
        </is>
      </c>
      <c r="D51" s="4" t="inlineStr">
        <is>
          <t>4</t>
        </is>
      </c>
      <c r="E51" s="5" t="inlineStr">
        <is>
          <t>4.160,00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=HYPERLINK("https://leilaoonline.com.br/lote/detalhe/74403", "042")</f>
      </c>
      <c r="B52" s="4" t="s">
        <f>=HYPERLINK("https://leilaoonline.com.br/lote/detalhe/74403", "Roletes de colhedora, APROX. 2.600 KG - (LANCE POR KG) - LOC. Sta Albertina")</f>
      </c>
      <c r="C52" s="4" t="inlineStr">
        <is>
          <t>Vendido</t>
        </is>
      </c>
      <c r="D52" s="4" t="inlineStr">
        <is>
          <t>4</t>
        </is>
      </c>
      <c r="E52" s="5" t="inlineStr">
        <is>
          <t>5.200,00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=HYPERLINK("https://leilaoonline.com.br/lote/detalhe/74404", "043")</f>
      </c>
      <c r="B53" s="4" t="s">
        <f>=HYPERLINK("https://leilaoonline.com.br/lote/detalhe/74404", "SUCATA FAQUINHA / FACÃO / PÁ DE EXAUSTOR COLHEDORA SENDO 24.000 KG APROX. (LANCE POR KG) -LOC. Sta Albertina")</f>
      </c>
      <c r="C53" s="4" t="inlineStr">
        <is>
          <t>Vendido</t>
        </is>
      </c>
      <c r="D53" s="4" t="inlineStr">
        <is>
          <t>5</t>
        </is>
      </c>
      <c r="E53" s="5" t="inlineStr">
        <is>
          <t>40.800,00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=HYPERLINK("https://leilaoonline.com.br/lote/detalhe/74405", "044")</f>
      </c>
      <c r="B54" s="4" t="s">
        <f>=HYPERLINK("https://leilaoonline.com.br/lote/detalhe/74405", "SUCATA LINK DE COLAR COLHEDORA DE CANA SENDO 17 PÇS. APROX.LOC. Sta Albertina")</f>
      </c>
      <c r="C54" s="4" t="inlineStr">
        <is>
          <t>Vendido</t>
        </is>
      </c>
      <c r="D54" s="4" t="inlineStr">
        <is>
          <t>6</t>
        </is>
      </c>
      <c r="E54" s="5" t="inlineStr">
        <is>
          <t>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=HYPERLINK("https://leilaoonline.com.br/lote/detalhe/74406", "045")</f>
      </c>
      <c r="B55" s="4" t="s">
        <f>=HYPERLINK("https://leilaoonline.com.br/lote/detalhe/74406", "SUCATA MOLAS DIVERSAS SENDO 4.000 KG. APROX. (LANCE POR KG) - LOC. Sta Albertina")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9.600,00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=HYPERLINK("https://leilaoonline.com.br/lote/detalhe/74407", "046")</f>
      </c>
      <c r="B56" s="4" t="s">
        <f>=HYPERLINK("https://leilaoonline.com.br/lote/detalhe/74407", "SEMI REBOQUE CONTIN, ANO 1984/1984, EQ. 356.631, LOC. Palestina")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=HYPERLINK("https://leilaoonline.com.br/lote/detalhe/74408", "047")</f>
      </c>
      <c r="B57" s="4" t="s">
        <f>=HYPERLINK("https://leilaoonline.com.br/lote/detalhe/74408", "SUCATA CORRENTE ELEVADOR COLHEDORA CANA SENDO 4.000 KG. APROX. (LANCE POR KG) LOC. Sta Albertina")</f>
      </c>
      <c r="C57" s="4" t="inlineStr">
        <is>
          <t>Vendido</t>
        </is>
      </c>
      <c r="D57" s="4" t="inlineStr">
        <is>
          <t>5</t>
        </is>
      </c>
      <c r="E57" s="5" t="inlineStr">
        <is>
          <t>6.400,00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=HYPERLINK("https://leilaoonline.com.br/lote/detalhe/74409", "048")</f>
      </c>
      <c r="B58" s="4" t="s">
        <f>=HYPERLINK("https://leilaoonline.com.br/lote/detalhe/74409", "SUCATA ROLAMENTO DIVERSOS SENDO 1.810 KG. APROX. (LANCE POR KG) - LOC. Sta Albertina")</f>
      </c>
      <c r="C58" s="4" t="inlineStr">
        <is>
          <t>Vendido</t>
        </is>
      </c>
      <c r="D58" s="4" t="inlineStr">
        <is>
          <t>5</t>
        </is>
      </c>
      <c r="E58" s="5" t="inlineStr">
        <is>
          <t>2.896,00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=HYPERLINK("https://leilaoonline.com.br/lote/detalhe/74410", "049")</f>
      </c>
      <c r="B59" s="4" t="s">
        <f>=HYPERLINK("https://leilaoonline.com.br/lote/detalhe/74410", "SUCATA ALUMINIO MISTO SENDO 1.260 KG APROX. (LANCE POR KG) - LOC. Sta Albertina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5.796,00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=HYPERLINK("https://leilaoonline.com.br/lote/detalhe/74411", "050")</f>
      </c>
      <c r="B60" s="4" t="s">
        <f>=HYPERLINK("https://leilaoonline.com.br/lote/detalhe/74411", "SUCATA PEÇAS ELETRICAS SENDO ALTERNADOR E MOTOR DE PARTIDA 29 PÇS APROX.LOC. Sta Albertina")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=HYPERLINK("https://leilaoonline.com.br/lote/detalhe/74412", "051")</f>
      </c>
      <c r="B61" s="4" t="s">
        <f>=HYPERLINK("https://leilaoonline.com.br/lote/detalhe/74412", "SUCATA COMPRESSOR AR CONDICIONADO SENDO 48 PÇS APROX.LOC. Sta Albertina")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2026-04-18T19:02:40.00Z</dcterms:created>
  <dc:creator>Tellks Tecnologia</dc:creator>
  <cp:revision>0</cp:revision>
</cp:coreProperties>
</file>