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CAMINHÕES, KOMBI FURGÃO, JIPE WRANGLER, CAMIONETES, MOTOS, MINI PÁ CARREGADEIRA, TRICICLOS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24/03/2017 10:39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Celia Gouveia Balleja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=HYPERLINK("https://leilaoonline.com.br/lote/detalhe/6901", "001")</f>
      </c>
      <c r="B11" s="4" t="s">
        <f>=HYPERLINK("https://leilaoonline.com.br/lote/detalhe/6901", "CAMINHÃO FORD CARGO 2842  AT TRACTOR CAB EST, ANO 2014, PLACA FINAL 163,OBS: SEM ESTEPE E BATERIA, COM AVARIAS NA LATA, MECANICA SEM TESTE, LOCALIZAÇÃO PARA  VISITAÇÃO E RETIRADA, SÃO PAULO-SP")</f>
      </c>
      <c r="C11" s="4" t="inlineStr">
        <is>
          <t>Não vendido</t>
        </is>
      </c>
      <c r="D11" s="4" t="inlineStr">
        <is>
          <t>38</t>
        </is>
      </c>
      <c r="E11" s="5" t="inlineStr">
        <is>
          <t>79.000,00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=HYPERLINK("https://leilaoonline.com.br/lote/detalhe/6902", "002")</f>
      </c>
      <c r="B12" s="4" t="s">
        <f>=HYPERLINK("https://leilaoonline.com.br/lote/detalhe/6902", "CAMINHONET CAB DUPLA MMC  4X4 GL 02/03, COMB DIESEL, FUNCIONADO, PLACA FINAL 18, IPVA 2017 PAGO, SEM DEBITOS")</f>
      </c>
      <c r="C12" s="4" t="inlineStr">
        <is>
          <t>Não vendido</t>
        </is>
      </c>
      <c r="D12" s="4" t="inlineStr">
        <is>
          <t>14</t>
        </is>
      </c>
      <c r="E12" s="5" t="inlineStr">
        <is>
          <t>20.500,00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=HYPERLINK("https://leilaoonline.com.br/lote/detalhe/6872", "003")</f>
      </c>
      <c r="B13" s="4" t="s">
        <f>=HYPERLINK("https://leilaoonline.com.br/lote/detalhe/6872", " KOMBI FURGÃO ANO 2008 MOD 2009, PLACA FINAL 573 VEÍCULO BATIDO COM AVARIAS, VISITAÇÃO E RETIRADA SÃO PAULO SP")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5.400,00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=HYPERLINK("https://leilaoonline.com.br/lote/detalhe/6874", "005")</f>
      </c>
      <c r="B14" s="4" t="s">
        <f>=HYPERLINK("https://leilaoonline.com.br/lote/detalhe/6874", " CAMINHÃO M.BENS LK 2638 BASCULANTE, ANO E MOD 2000.")</f>
      </c>
      <c r="C14" s="4" t="inlineStr">
        <is>
          <t>Vendido</t>
        </is>
      </c>
      <c r="D14" s="4" t="inlineStr">
        <is>
          <t>40</t>
        </is>
      </c>
      <c r="E14" s="5" t="inlineStr">
        <is>
          <t>35.000,00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=HYPERLINK("https://leilaoonline.com.br/lote/detalhe/6877", "006")</f>
      </c>
      <c r="B15" s="4" t="s">
        <f>=HYPERLINK("https://leilaoonline.com.br/lote/detalhe/6877", " CAMINHÃO MB  1214, BAU, ANO/MOD 97/97.")</f>
      </c>
      <c r="C15" s="4" t="inlineStr">
        <is>
          <t>Vendido</t>
        </is>
      </c>
      <c r="D15" s="4" t="inlineStr">
        <is>
          <t>18</t>
        </is>
      </c>
      <c r="E15" s="5" t="inlineStr">
        <is>
          <t>26.500,00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=HYPERLINK("https://leilaoonline.com.br/lote/detalhe/6882", "007")</f>
      </c>
      <c r="B16" s="4" t="s">
        <f>=HYPERLINK("https://leilaoonline.com.br/lote/detalhe/6882", " CAMINHÃO SCANIA 111  ANO/MOD 78/78 PLACA FINAL 462  OBS FUNCIANANDO SEM BATERIA E TACOGRAFO LOCALIZAÇÃO SÃO PAULO- SP")</f>
      </c>
      <c r="C16" s="4" t="inlineStr">
        <is>
          <t>Não vendido</t>
        </is>
      </c>
      <c r="D16" s="4" t="inlineStr">
        <is>
          <t>10</t>
        </is>
      </c>
      <c r="E16" s="5" t="inlineStr">
        <is>
          <t>19.300,00</t>
        </is>
      </c>
      <c r="F16" s="4" t="inlineStr">
        <is>
          <t>300.00</t>
        </is>
      </c>
    </row>
    <row collapsed="false" customFormat="false" customHeight="false" hidden="false" ht="12.1" outlineLevel="0" r="17">
      <c r="A17" s="5" t="s">
        <f>=HYPERLINK("https://leilaoonline.com.br/lote/detalhe/6903", "008")</f>
      </c>
      <c r="B17" s="4" t="s">
        <f>=HYPERLINK("https://leilaoonline.com.br/lote/detalhe/6903", "Mini Pá Carregadeira Marca Skilloader Mod SL 90 ano 2016, Semi nova")</f>
      </c>
      <c r="C17" s="4" t="inlineStr">
        <is>
          <t>Não vendido</t>
        </is>
      </c>
      <c r="D17" s="4" t="inlineStr">
        <is>
          <t>56</t>
        </is>
      </c>
      <c r="E17" s="5" t="inlineStr">
        <is>
          <t>46.500,00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=HYPERLINK("https://leilaoonline.com.br/lote/detalhe/6887", "009")</f>
      </c>
      <c r="B18" s="4" t="s">
        <f>=HYPERLINK("https://leilaoonline.com.br/lote/detalhe/6887", "JEEP WRANGLER UN SPORT, 2010/2010, VERDE")</f>
      </c>
      <c r="C18" s="4" t="inlineStr">
        <is>
          <t>Venda condicional</t>
        </is>
      </c>
      <c r="D18" s="4" t="inlineStr">
        <is>
          <t>3</t>
        </is>
      </c>
      <c r="E18" s="5" t="inlineStr">
        <is>
          <t>65.600,00</t>
        </is>
      </c>
      <c r="F18" s="4" t="inlineStr">
        <is>
          <t>300.00</t>
        </is>
      </c>
    </row>
    <row collapsed="false" customFormat="false" customHeight="false" hidden="false" ht="12.1" outlineLevel="0" r="19">
      <c r="A19" s="5" t="s">
        <f>=HYPERLINK("https://leilaoonline.com.br/lote/detalhe/6897", "010")</f>
      </c>
      <c r="B19" s="4" t="s">
        <f>=HYPERLINK("https://leilaoonline.com.br/lote/detalhe/6897", "CAMINHÃO VOLVO VM 330 4X2 , ANO E MOD 2012, PLACA FINAL 486, FUNCIONANDO OBS SEM ESTEPE SEM BATERIA E FALTA DOIS PNEUS NA TRASEIRA, LOCALIZAÇÃO SÃO PAULO- SP")</f>
      </c>
      <c r="C19" s="4" t="inlineStr">
        <is>
          <t>Não vendido</t>
        </is>
      </c>
      <c r="D19" s="4" t="inlineStr">
        <is>
          <t>20</t>
        </is>
      </c>
      <c r="E19" s="5" t="inlineStr">
        <is>
          <t>62.500,00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=HYPERLINK("https://leilaoonline.com.br/lote/detalhe/6898", "011")</f>
      </c>
      <c r="B20" s="4" t="s">
        <f>=HYPERLINK("https://leilaoonline.com.br/lote/detalhe/6898", "CAMINHÃO VOLVO VM 330 4X2 , ANO E MOD 2012, PLACA FINAL 546, FUNCIONANDO, OBS SEM ESTEPE SEM BATERIA E FALTA DOIS PNEUS NA TRASEIRA, LOCALIZAÇÃO SÃO PAULO- SP")</f>
      </c>
      <c r="C20" s="4" t="inlineStr">
        <is>
          <t>Não vendido</t>
        </is>
      </c>
      <c r="D20" s="4" t="inlineStr">
        <is>
          <t>6</t>
        </is>
      </c>
      <c r="E20" s="5" t="inlineStr">
        <is>
          <t>59.000,00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=HYPERLINK("https://leilaoonline.com.br/lote/detalhe/6957", "012")</f>
      </c>
      <c r="B21" s="4" t="s">
        <f>=HYPERLINK("https://leilaoonline.com.br/lote/detalhe/6957", "JIPE TROLLER T4 XLT 3.2, ANO 2014 MOD 2015, ATENÇÃO FALTA ALGUMAS PEÇAS DE MOTOR NÃO FUNCIONA, COR VERDE.")</f>
      </c>
      <c r="C21" s="4" t="inlineStr">
        <is>
          <t>Vendido</t>
        </is>
      </c>
      <c r="D21" s="4" t="inlineStr">
        <is>
          <t>69</t>
        </is>
      </c>
      <c r="E21" s="5" t="inlineStr">
        <is>
          <t>70.700,00</t>
        </is>
      </c>
      <c r="F21" s="4" t="inlineStr">
        <is>
          <t>300.00</t>
        </is>
      </c>
    </row>
    <row collapsed="false" customFormat="false" customHeight="false" hidden="false" ht="12.1" outlineLevel="0" r="22">
      <c r="A22" s="5" t="s">
        <f>=HYPERLINK("https://leilaoonline.com.br/lote/detalhe/6899", "013")</f>
      </c>
      <c r="B22" s="4" t="s">
        <f>=HYPERLINK("https://leilaoonline.com.br/lote/detalhe/6899", "CAMINHÃO VOLVO VM 330 4X2 , ANO E MOD 2012, PLACA FINAL 476, FUNCIONANDO, OBS SEM ESTEPE SEM BATERIA, LOCALIZAÇÃO SÃO PAULO- SP")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57.500,00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=HYPERLINK("https://leilaoonline.com.br/lote/detalhe/6896", "014")</f>
      </c>
      <c r="B23" s="4" t="s">
        <f>=HYPERLINK("https://leilaoonline.com.br/lote/detalhe/6896", "CAMINHÃO VOLVO VM 330  4X2 , ANO E MOD 2012, PLACA FINAL 466, FUNCIONANDO, OBS SEM ESTEPE SEM BATERIA E FALTA DOIS PNEUS NA TRASEIRA,  LOCALIZAÇÃO SÃO PAULO- SP")</f>
      </c>
      <c r="C23" s="4" t="inlineStr">
        <is>
          <t>Não vendido</t>
        </is>
      </c>
      <c r="D23" s="4" t="inlineStr">
        <is>
          <t>11</t>
        </is>
      </c>
      <c r="E23" s="5" t="inlineStr">
        <is>
          <t>58.000,00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=HYPERLINK("https://leilaoonline.com.br/lote/detalhe/6904", "015")</f>
      </c>
      <c r="B24" s="4" t="s">
        <f>=HYPERLINK("https://leilaoonline.com.br/lote/detalhe/6904", "HONDA FUSCO CARGO BAU DE ALUMINIO 150 F, ANO/MOD 14/14,")</f>
      </c>
      <c r="C24" s="4" t="inlineStr">
        <is>
          <t>Vendido</t>
        </is>
      </c>
      <c r="D24" s="4" t="inlineStr">
        <is>
          <t>28</t>
        </is>
      </c>
      <c r="E24" s="5" t="inlineStr">
        <is>
          <t>7.400,00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=HYPERLINK("https://leilaoonline.com.br/lote/detalhe/6905", "016")</f>
      </c>
      <c r="B25" s="4" t="s">
        <f>=HYPERLINK("https://leilaoonline.com.br/lote/detalhe/6905", "MOTO HONDA CG150 FAN ESDI, ANO/MOD 14/14 COMB FLEX, PLACA FINAL 93")</f>
      </c>
      <c r="C25" s="4" t="inlineStr">
        <is>
          <t>Não vendido</t>
        </is>
      </c>
      <c r="D25" s="4" t="inlineStr">
        <is>
          <t>8</t>
        </is>
      </c>
      <c r="E25" s="5" t="inlineStr">
        <is>
          <t>3.900,00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=HYPERLINK("https://leilaoonline.com.br/lote/detalhe/6879", "017")</f>
      </c>
      <c r="B26" s="4" t="s">
        <f>=HYPERLINK("https://leilaoonline.com.br/lote/detalhe/6879", " MICRO ÔNIBUS, ANO 1976 MOD 1977, PLACA FINAL 98, OBS: FUNCIONADO MAS  RUIM DE FREIO")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9.600,00</t>
        </is>
      </c>
      <c r="F26" s="4" t="inlineStr">
        <is>
          <t>300.00</t>
        </is>
      </c>
    </row>
    <row collapsed="false" customFormat="false" customHeight="false" hidden="false" ht="12.1" outlineLevel="0" r="27">
      <c r="A27" s="5" t="s">
        <f>=HYPERLINK("https://leilaoonline.com.br/lote/detalhe/6881", "018")</f>
      </c>
      <c r="B27" s="4" t="s">
        <f>=HYPERLINK("https://leilaoonline.com.br/lote/detalhe/6881", " ÔNIBUS MB 1620 ANO 1997, PLACA FINAL 79, LOCALIZAÇÃO SÃO PAULO,  FUNCIONANDO")</f>
      </c>
      <c r="C27" s="4" t="inlineStr">
        <is>
          <t>Não vendido</t>
        </is>
      </c>
      <c r="D27" s="4" t="inlineStr">
        <is>
          <t>9</t>
        </is>
      </c>
      <c r="E27" s="5" t="inlineStr">
        <is>
          <t>13.300,00</t>
        </is>
      </c>
      <c r="F27" s="4" t="inlineStr">
        <is>
          <t>300.00</t>
        </is>
      </c>
    </row>
    <row collapsed="false" customFormat="false" customHeight="false" hidden="false" ht="12.1" outlineLevel="0" r="28">
      <c r="A28" s="5" t="s">
        <f>=HYPERLINK("https://leilaoonline.com.br/lote/detalhe/6906", "019")</f>
      </c>
      <c r="B28" s="4" t="s">
        <f>=HYPERLINK("https://leilaoonline.com.br/lote/detalhe/6906", "MOTO HONDA CG150 FAN ESDI, ANO/MOD 12/12 COMB FLEX, PLACA FINAL 99")</f>
      </c>
      <c r="C28" s="4" t="inlineStr">
        <is>
          <t>Não vendido</t>
        </is>
      </c>
      <c r="D28" s="4" t="inlineStr">
        <is>
          <t>20</t>
        </is>
      </c>
      <c r="E28" s="5" t="inlineStr">
        <is>
          <t>3.200,00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=HYPERLINK("https://leilaoonline.com.br/lote/detalhe/6959", "020")</f>
      </c>
      <c r="B29" s="4" t="s">
        <f>=HYPERLINK("https://leilaoonline.com.br/lote/detalhe/6959", "COBRE APROXIMADAMENTE 2300 KILOS (2,3 TON) SUCATA DE FIOS DE COBRE E PERFIL")</f>
      </c>
      <c r="C29" s="4" t="inlineStr">
        <is>
          <t>Não vendido</t>
        </is>
      </c>
      <c r="D29" s="4" t="inlineStr">
        <is>
          <t>20</t>
        </is>
      </c>
      <c r="E29" s="5" t="inlineStr">
        <is>
          <t>16.000,00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=HYPERLINK("https://leilaoonline.com.br/lote/detalhe/6958", "021")</f>
      </c>
      <c r="B30" s="4" t="s">
        <f>=HYPERLINK("https://leilaoonline.com.br/lote/detalhe/6958", "APROXIMADAMENTE 3,680 KILOS DE SUCATA DE INOX 430 A CAÇAMBA NÃO ACOMPANHA O LOTE, DEVERÁ SER RETIRADO O INOX E PESADO DENTRO DA EMPRESA")</f>
      </c>
      <c r="C30" s="4" t="inlineStr">
        <is>
          <t>Vendido</t>
        </is>
      </c>
      <c r="D30" s="4" t="inlineStr">
        <is>
          <t>31</t>
        </is>
      </c>
      <c r="E30" s="5" t="inlineStr">
        <is>
          <t>5.000,00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=HYPERLINK("https://leilaoonline.com.br/lote/detalhe/6960", "022")</f>
      </c>
      <c r="B31" s="4" t="s">
        <f>=HYPERLINK("https://leilaoonline.com.br/lote/detalhe/6960", "JEEP WRAGLER SPORT, ANO 1997 MOD 1998, DIESEL MOTOR 3.0  TURBO INTERCOOLER DA TOYOTA HILLUX , FUNCIONANDO, PLACA FINAL 75")</f>
      </c>
      <c r="C31" s="4" t="inlineStr">
        <is>
          <t>Não vendido</t>
        </is>
      </c>
      <c r="D31" s="4" t="inlineStr">
        <is>
          <t>37</t>
        </is>
      </c>
      <c r="E31" s="5" t="inlineStr">
        <is>
          <t>41.400,00</t>
        </is>
      </c>
      <c r="F31" s="4" t="inlineStr">
        <is>
          <t>300.00</t>
        </is>
      </c>
    </row>
    <row collapsed="false" customFormat="false" customHeight="false" hidden="false" ht="12.1" outlineLevel="0" r="32">
      <c r="A32" s="5" t="s">
        <f>=HYPERLINK("https://leilaoonline.com.br/lote/detalhe/6875", "023")</f>
      </c>
      <c r="B32" s="4" t="s">
        <f>=HYPERLINK("https://leilaoonline.com.br/lote/detalhe/6875", " Bicicleta Triciclo Elétrico Bau, Dream Bike Elektra, Funcionando, no estado.")</f>
      </c>
      <c r="C32" s="4" t="inlineStr">
        <is>
          <t>Não vendido</t>
        </is>
      </c>
      <c r="D32" s="4" t="inlineStr">
        <is>
          <t>11</t>
        </is>
      </c>
      <c r="E32" s="5" t="inlineStr">
        <is>
          <t>1.350,00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=HYPERLINK("https://leilaoonline.com.br/lote/detalhe/6873", "025")</f>
      </c>
      <c r="B33" s="4" t="s">
        <f>=HYPERLINK("https://leilaoonline.com.br/lote/detalhe/6873", " Bicicleta Triciclo Elétrico Bau, Dream Bike Elektra, funcionando, no estado.")</f>
      </c>
      <c r="C33" s="4" t="inlineStr">
        <is>
          <t>Não vendido</t>
        </is>
      </c>
      <c r="D33" s="4" t="inlineStr">
        <is>
          <t>16</t>
        </is>
      </c>
      <c r="E33" s="5" t="inlineStr">
        <is>
          <t>1.600,00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=HYPERLINK("https://leilaoonline.com.br/lote/detalhe/6876", "050")</f>
      </c>
      <c r="B34" s="4" t="s">
        <f>=HYPERLINK("https://leilaoonline.com.br/lote/detalhe/6876", " CAMINHÃO M. BENZ 1723, ANO/MOD 98/99 CAVALO MECANICO, PLACA FINAL 20, FUNCIONANDO LOCALIZAÇÃO SÃO PAULO ")</f>
      </c>
      <c r="C34" s="4" t="inlineStr">
        <is>
          <t>Não vendido</t>
        </is>
      </c>
      <c r="D34" s="4" t="inlineStr">
        <is>
          <t>13</t>
        </is>
      </c>
      <c r="E34" s="5" t="inlineStr">
        <is>
          <t>23.500,00</t>
        </is>
      </c>
      <c r="F3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2026-10-12T18:52:41.00Z</dcterms:created>
  <dc:creator>Tellks Tecnologia</dc:creator>
  <cp:revision>0</cp:revision>
</cp:coreProperties>
</file>