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EMBALADORA • VALVULAS • BOMBAS • TANQUES • DRAGEADEIRA • EXAUSTORES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21/10/2020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=HYPERLINK("https://leilaoonline.com.br/lote/detalhe/62643", "001")</f>
      </c>
      <c r="B11" s="4" t="s">
        <f>=HYPERLINK("https://leilaoonline.com.br/lote/detalhe/62643", "MOINHO DE BOLACHA - MOTOR 1 CV")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=HYPERLINK("https://leilaoonline.com.br/lote/detalhe/62644", "002")</f>
      </c>
      <c r="B12" s="4" t="s">
        <f>=HYPERLINK("https://leilaoonline.com.br/lote/detalhe/62644", "TACHO BOLA - ALT. 800 MMX DIA.840 MM")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5.000,00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=HYPERLINK("https://leilaoonline.com.br/lote/detalhe/62646", "003")</f>
      </c>
      <c r="B13" s="4" t="s">
        <f>=HYPERLINK("https://leilaoonline.com.br/lote/detalhe/62646", "MISTURADOR SIGMA 500 LITROS  - LARG.590 MM X ALT.760  MM X COMP.1150 MM - 2UN MOTOR MEXEDO 3 KW - 1 UM MOTOR DO BASCULANTE 2 CV")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11.000,00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=HYPERLINK("https://leilaoonline.com.br/lote/detalhe/62647", "004")</f>
      </c>
      <c r="B14" s="4" t="s">
        <f>=HYPERLINK("https://leilaoonline.com.br/lote/detalhe/62647", "BATEDEIRA DE MANTEIGA CAP. 600 LITROS - LARG.500 MM  X COMP. 1000 MM")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6.000,00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=HYPERLINK("https://leilaoonline.com.br/lote/detalhe/62652", "005")</f>
      </c>
      <c r="B15" s="4" t="s">
        <f>=HYPERLINK("https://leilaoonline.com.br/lote/detalhe/62652", "TRANSPORTADOR PNEUMÁTICO CAP. 100 LITROS - ALT.550  MM X DIA. 500 MM")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5.000,00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=HYPERLINK("https://leilaoonline.com.br/lote/detalhe/62653", "006")</f>
      </c>
      <c r="B16" s="4" t="s">
        <f>=HYPERLINK("https://leilaoonline.com.br/lote/detalhe/62653", "DRAGEADEIRA - DIA.BOCA 460 MM X DIA.CENTRO 900 MM  X BOCA A FUNDO 630 MM")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5.000,00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=HYPERLINK("https://leilaoonline.com.br/lote/detalhe/62654", "007")</f>
      </c>
      <c r="B17" s="4" t="s">
        <f>=HYPERLINK("https://leilaoonline.com.br/lote/detalhe/62654", "ESTEIRA FERRO, REVESTIDA COM INOX INTERNO - LARG.630 MM X COMP. 4750 MM - MOTOR 5 CV REDUTOR 7.13 RPM , 1:20 RED")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4.000,00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=HYPERLINK("https://leilaoonline.com.br/lote/detalhe/62655", "008")</f>
      </c>
      <c r="B18" s="4" t="s">
        <f>=HYPERLINK("https://leilaoonline.com.br/lote/detalhe/62655", "MOINHO DE FACA - MEDIDA CORPO LARG. 350 MM X COMP  980 MM X ALT.850 MM")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3.000,00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=HYPERLINK("https://leilaoonline.com.br/lote/detalhe/62656", "009")</f>
      </c>
      <c r="B19" s="4" t="s">
        <f>=HYPERLINK("https://leilaoonline.com.br/lote/detalhe/62656", "LAVADOR DE FRUTAS LARG.800 MM X COMP.2500 MM -  MOTOR ESTEIRA 1,5 KM - MOTOR DO LAVADOR 0,75 KW")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10.000,00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=HYPERLINK("https://leilaoonline.com.br/lote/detalhe/62657", "010")</f>
      </c>
      <c r="B20" s="4" t="s">
        <f>=HYPERLINK("https://leilaoonline.com.br/lote/detalhe/62657", "HOMOGENEIZADOR CAP.  LTS/HORA 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20.000,00</t>
        </is>
      </c>
      <c r="F20" s="4" t="inlineStr">
        <is>
          <t>150.00</t>
        </is>
      </c>
    </row>
    <row collapsed="false" customFormat="false" customHeight="false" hidden="false" ht="12.1" outlineLevel="0" r="21">
      <c r="A21" s="5" t="s">
        <f>=HYPERLINK("https://leilaoonline.com.br/lote/detalhe/62658", "011")</f>
      </c>
      <c r="B21" s="4" t="s">
        <f>=HYPERLINK("https://leilaoonline.com.br/lote/detalhe/62658", "HOMOGENEIZADOR CAP. 1.250 LTS/HORA - MOTOR 15 CV")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20.000,00</t>
        </is>
      </c>
      <c r="F21" s="4" t="inlineStr">
        <is>
          <t>150.00</t>
        </is>
      </c>
    </row>
    <row collapsed="false" customFormat="false" customHeight="false" hidden="false" ht="12.1" outlineLevel="0" r="22">
      <c r="A22" s="5" t="s">
        <f>=HYPERLINK("https://leilaoonline.com.br/lote/detalhe/62659", "012")</f>
      </c>
      <c r="B22" s="4" t="s">
        <f>=HYPERLINK("https://leilaoonline.com.br/lote/detalhe/62659", "AGITADOR MOTOR 1/2 CV")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500,00</t>
        </is>
      </c>
      <c r="F22" s="4" t="inlineStr">
        <is>
          <t>150.00</t>
        </is>
      </c>
    </row>
    <row collapsed="false" customFormat="false" customHeight="false" hidden="false" ht="12.1" outlineLevel="0" r="23">
      <c r="A23" s="5" t="s">
        <f>=HYPERLINK("https://leilaoonline.com.br/lote/detalhe/62660", "013")</f>
      </c>
      <c r="B23" s="4" t="s">
        <f>=HYPERLINK("https://leilaoonline.com.br/lote/detalhe/62660", "BATEDOR + CUBA DE 50 LITROS - MOTOR 1,5 HP")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2.500,00</t>
        </is>
      </c>
      <c r="F23" s="4" t="inlineStr">
        <is>
          <t>150.00</t>
        </is>
      </c>
    </row>
    <row collapsed="false" customFormat="false" customHeight="false" hidden="false" ht="12.1" outlineLevel="0" r="24">
      <c r="A24" s="5" t="s">
        <f>=HYPERLINK("https://leilaoonline.com.br/lote/detalhe/62661", "014")</f>
      </c>
      <c r="B24" s="4" t="s">
        <f>=HYPERLINK("https://leilaoonline.com.br/lote/detalhe/62661", "AGITADOR MOTOR 1/3 HP")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500,00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=HYPERLINK("https://leilaoonline.com.br/lote/detalhe/62662", "015")</f>
      </c>
      <c r="B25" s="4" t="s">
        <f>=HYPERLINK("https://leilaoonline.com.br/lote/detalhe/62662", "MISTURADOR/ BATEDOR COM CAMISA - ALT.280 MM X  DIA.340 MM")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=HYPERLINK("https://leilaoonline.com.br/lote/detalhe/62664", "016")</f>
      </c>
      <c r="B26" s="4" t="s">
        <f>=HYPERLINK("https://leilaoonline.com.br/lote/detalhe/62664", "MISTURADOR/ BATEDOR COM CAMISA - ALT.300 MM X  DIA.250 MM")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800,00</t>
        </is>
      </c>
      <c r="F26" s="4" t="inlineStr">
        <is>
          <t>150.00</t>
        </is>
      </c>
    </row>
    <row collapsed="false" customFormat="false" customHeight="false" hidden="false" ht="12.1" outlineLevel="0" r="27">
      <c r="A27" s="5" t="s">
        <f>=HYPERLINK("https://leilaoonline.com.br/lote/detalhe/62665", "017")</f>
      </c>
      <c r="B27" s="4" t="s">
        <f>=HYPERLINK("https://leilaoonline.com.br/lote/detalhe/62665", "BATEDEIRAS - MARCA: MOEMA/G.PANIZ")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300,00</t>
        </is>
      </c>
      <c r="F27" s="4" t="inlineStr">
        <is>
          <t>150.00</t>
        </is>
      </c>
    </row>
    <row collapsed="false" customFormat="false" customHeight="false" hidden="false" ht="12.1" outlineLevel="0" r="28">
      <c r="A28" s="5" t="s">
        <f>=HYPERLINK("https://leilaoonline.com.br/lote/detalhe/62666", "018")</f>
      </c>
      <c r="B28" s="4" t="s">
        <f>=HYPERLINK("https://leilaoonline.com.br/lote/detalhe/62666", "ENCHEDEIRA DE PERFUME 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750,00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=HYPERLINK("https://leilaoonline.com.br/lote/detalhe/62667", "019")</f>
      </c>
      <c r="B29" s="4" t="s">
        <f>=HYPERLINK("https://leilaoonline.com.br/lote/detalhe/62667", "GELADEIRA CLIMATIZADORA - MARCA: NK SYSTEM")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350,00</t>
        </is>
      </c>
      <c r="F29" s="4" t="inlineStr">
        <is>
          <t>150.00</t>
        </is>
      </c>
    </row>
    <row collapsed="false" customFormat="false" customHeight="false" hidden="false" ht="12.1" outlineLevel="0" r="30">
      <c r="A30" s="5" t="s">
        <f>=HYPERLINK("https://leilaoonline.com.br/lote/detalhe/62669", "020")</f>
      </c>
      <c r="B30" s="4" t="s">
        <f>=HYPERLINK("https://leilaoonline.com.br/lote/detalhe/62669", "ENCHEDEIRA DE CREME - FUNIL CAP.30 LITROS ALT.350MM  X DIA 320MMM")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2.250,00</t>
        </is>
      </c>
      <c r="F30" s="4" t="inlineStr">
        <is>
          <t>150.00</t>
        </is>
      </c>
    </row>
    <row collapsed="false" customFormat="false" customHeight="false" hidden="false" ht="12.1" outlineLevel="0" r="31">
      <c r="A31" s="5" t="s">
        <f>=HYPERLINK("https://leilaoonline.com.br/lote/detalhe/62670", "021")</f>
      </c>
      <c r="B31" s="4" t="s">
        <f>=HYPERLINK("https://leilaoonline.com.br/lote/detalhe/62670", "EMBALADORA / ENVASADORA 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=HYPERLINK("https://leilaoonline.com.br/lote/detalhe/62671", "022")</f>
      </c>
      <c r="B32" s="4" t="s">
        <f>=HYPERLINK("https://leilaoonline.com.br/lote/detalhe/62671", "FILTRO PRENSA - PLACAS 10 UN - ALT.400 MM - DIA.400 MM'")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3.000,00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=HYPERLINK("https://leilaoonline.com.br/lote/detalhe/62720", "023")</f>
      </c>
      <c r="B33" s="4" t="s">
        <f>=HYPERLINK("https://leilaoonline.com.br/lote/detalhe/62720", "ESTUFA DE INOX MEDIDA INTERNA LARG.620MM X  COMP.800MM X ALT 600MM / MEDIDA EXTERNA  LARG.340MM X COMP. 630MM X ALT.340MM")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150,00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=HYPERLINK("https://leilaoonline.com.br/lote/detalhe/62721", "024")</f>
      </c>
      <c r="B34" s="4" t="s">
        <f>=HYPERLINK("https://leilaoonline.com.br/lote/detalhe/62721", "ESTUFA DE INOX MEDIDA INTERNA LARG.460MM X  COMP.470MM X ALT 750MM / MEDIDA EXTERNA  LARG.300MM X COMP. 300MM X ALT.400MM")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200,00</t>
        </is>
      </c>
      <c r="F34" s="4" t="inlineStr">
        <is>
          <t>150.00</t>
        </is>
      </c>
    </row>
    <row collapsed="false" customFormat="false" customHeight="false" hidden="false" ht="12.1" outlineLevel="0" r="35">
      <c r="A35" s="5" t="s">
        <f>=HYPERLINK("https://leilaoonline.com.br/lote/detalhe/62722", "025")</f>
      </c>
      <c r="B35" s="4" t="s">
        <f>=HYPERLINK("https://leilaoonline.com.br/lote/detalhe/62722", "VALVULA PNEUMATICA 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750,00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=HYPERLINK("https://leilaoonline.com.br/lote/detalhe/62723", "026")</f>
      </c>
      <c r="B36" s="4" t="s">
        <f>=HYPERLINK("https://leilaoonline.com.br/lote/detalhe/62723", "VALVULA PNEUMATICA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750,00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=HYPERLINK("https://leilaoonline.com.br/lote/detalhe/62724", "027")</f>
      </c>
      <c r="B37" s="4" t="s">
        <f>=HYPERLINK("https://leilaoonline.com.br/lote/detalhe/62724", "VALVULA PNEUMATICA 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750,00</t>
        </is>
      </c>
      <c r="F37" s="4" t="inlineStr">
        <is>
          <t>150.00</t>
        </is>
      </c>
    </row>
    <row collapsed="false" customFormat="false" customHeight="false" hidden="false" ht="12.1" outlineLevel="0" r="38">
      <c r="A38" s="5" t="s">
        <f>=HYPERLINK("https://leilaoonline.com.br/lote/detalhe/62725", "028")</f>
      </c>
      <c r="B38" s="4" t="s">
        <f>=HYPERLINK("https://leilaoonline.com.br/lote/detalhe/62725", "22 UN - TUBO DE CELERON - 135X80X1000")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500,00</t>
        </is>
      </c>
      <c r="F38" s="4" t="inlineStr">
        <is>
          <t>150.00</t>
        </is>
      </c>
    </row>
    <row collapsed="false" customFormat="false" customHeight="false" hidden="false" ht="12.1" outlineLevel="0" r="39">
      <c r="A39" s="5" t="s">
        <f>=HYPERLINK("https://leilaoonline.com.br/lote/detalhe/62726", "029")</f>
      </c>
      <c r="B39" s="4" t="s">
        <f>=HYPERLINK("https://leilaoonline.com.br/lote/detalhe/62726", "CENTRIFUGA - ALT.560MM X DIA.380")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150,00</t>
        </is>
      </c>
      <c r="F39" s="4" t="inlineStr">
        <is>
          <t>150.00</t>
        </is>
      </c>
    </row>
    <row collapsed="false" customFormat="false" customHeight="false" hidden="false" ht="12.1" outlineLevel="0" r="40">
      <c r="A40" s="5" t="s">
        <f>=HYPERLINK("https://leilaoonline.com.br/lote/detalhe/62727", "030")</f>
      </c>
      <c r="B40" s="4" t="s">
        <f>=HYPERLINK("https://leilaoonline.com.br/lote/detalhe/62727", "WAP JATO C700 - ALTA PRESSAO - MOTOR 1/6 CV - PRESSÃO  120 BAR  (PESSOA FISICA)")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1.000,00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=HYPERLINK("https://leilaoonline.com.br/lote/detalhe/62728", "031")</f>
      </c>
      <c r="B41" s="4" t="s">
        <f>=HYPERLINK("https://leilaoonline.com.br/lote/detalhe/62728", "MOTOR AGRALLE COM GERADOR (PESSOA FISICA)")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750,00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=HYPERLINK("https://leilaoonline.com.br/lote/detalhe/62729", "032")</f>
      </c>
      <c r="B42" s="4" t="s">
        <f>=HYPERLINK("https://leilaoonline.com.br/lote/detalhe/62729", "50 UN - MANCAIS DE DIVERSOS TAMANHOS  + 28 UN. MANAIS DE ENCOSTO (TOTAL: 78 UN. MANCAIS)")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=HYPERLINK("https://leilaoonline.com.br/lote/detalhe/62730", "033")</f>
      </c>
      <c r="B43" s="4" t="s">
        <f>=HYPERLINK("https://leilaoonline.com.br/lote/detalhe/62730", "2 UN - CENTRIFUGA DE TESTE")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1.000,00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=HYPERLINK("https://leilaoonline.com.br/lote/detalhe/62731", "034")</f>
      </c>
      <c r="B44" s="4" t="s">
        <f>=HYPERLINK("https://leilaoonline.com.br/lote/detalhe/62731", "BOMBA SANITARIA - MOTOR 40 CV - ROTOR 200/170")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=HYPERLINK("https://leilaoonline.com.br/lote/detalhe/62732", "035")</f>
      </c>
      <c r="B45" s="4" t="s">
        <f>=HYPERLINK("https://leilaoonline.com.br/lote/detalhe/62732", "BOMBA SANITARIA - MOTOR 40 CV - ROTOR 200/170")</f>
      </c>
      <c r="C45" s="4" t="inlineStr">
        <is>
          <t>Não vendido</t>
        </is>
      </c>
      <c r="D45" s="4" t="inlineStr">
        <is>
          <t>1</t>
        </is>
      </c>
      <c r="E45" s="5" t="inlineStr">
        <is>
          <t>1.500,00</t>
        </is>
      </c>
      <c r="F45" s="4" t="inlineStr">
        <is>
          <t>150.00</t>
        </is>
      </c>
    </row>
    <row collapsed="false" customFormat="false" customHeight="false" hidden="false" ht="12.1" outlineLevel="0" r="46">
      <c r="A46" s="5" t="s">
        <f>=HYPERLINK("https://leilaoonline.com.br/lote/detalhe/62733", "036")</f>
      </c>
      <c r="B46" s="4" t="s">
        <f>=HYPERLINK("https://leilaoonline.com.br/lote/detalhe/62733", "ENCHEDEIRA DE GALÃO - TANQUE MENOR ALT.500MM X  DIA.350MM - TANQUE MAIOR ALT.850MM X DIAM.600 MM")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1.000,00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=HYPERLINK("https://leilaoonline.com.br/lote/detalhe/62734", "037")</f>
      </c>
      <c r="B47" s="4" t="s">
        <f>=HYPERLINK("https://leilaoonline.com.br/lote/detalhe/62734", "2 UN - TANQUE HIDROMASSAGEM - LAR.490MM X  COMP.890MM X ALT.500MM (PESSOA FISICA)")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400,00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=HYPERLINK("https://leilaoonline.com.br/lote/detalhe/62735", "038")</f>
      </c>
      <c r="B48" s="4" t="s">
        <f>=HYPERLINK("https://leilaoonline.com.br/lote/detalhe/62735", "FILTRO DE CARTUCHO - ALT. 760MM X DIA.370MM")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3.000,00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=HYPERLINK("https://leilaoonline.com.br/lote/detalhe/62736", "039")</f>
      </c>
      <c r="B49" s="4" t="s">
        <f>=HYPERLINK("https://leilaoonline.com.br/lote/detalhe/62736", "TANQUE  DE PRESSÃO; 50 LITROS COM CAMISA - ALT.420MM  X DIA.400MM")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2.500,00</t>
        </is>
      </c>
      <c r="F49" s="4" t="inlineStr">
        <is>
          <t>150.00</t>
        </is>
      </c>
    </row>
    <row collapsed="false" customFormat="false" customHeight="false" hidden="false" ht="12.1" outlineLevel="0" r="50">
      <c r="A50" s="5" t="s">
        <f>=HYPERLINK("https://leilaoonline.com.br/lote/detalhe/62737", "040")</f>
      </c>
      <c r="B50" s="4" t="s">
        <f>=HYPERLINK("https://leilaoonline.com.br/lote/detalhe/62737", "TANQUE  DE PRESSÃO 90 LITROS - ALT.460MM X DIA.500MM")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2.000,00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=HYPERLINK("https://leilaoonline.com.br/lote/detalhe/62738", "041")</f>
      </c>
      <c r="B51" s="4" t="s">
        <f>=HYPERLINK("https://leilaoonline.com.br/lote/detalhe/62738", "MISTURADOR TIPO TRIBLENDER - MOTOR 7,5 CV")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3.500,00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=HYPERLINK("https://leilaoonline.com.br/lote/detalhe/62739", "042")</f>
      </c>
      <c r="B52" s="4" t="s">
        <f>=HYPERLINK("https://leilaoonline.com.br/lote/detalhe/62739", "DRAGEADEIRA - DIA.BOCA 500 MM X DIA.CENTRO 900 MM  X BOCA A FUNDO560 MM")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4.500,00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=HYPERLINK("https://leilaoonline.com.br/lote/detalhe/62740", "043")</f>
      </c>
      <c r="B53" s="4" t="s">
        <f>=HYPERLINK("https://leilaoonline.com.br/lote/detalhe/62740", "DRAGEADEIRA COBRE - DIA.BOCA 250MM X DIA.CENTRO  500MM  X BOCA A FUNDO 350MM")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1.000,00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=HYPERLINK("https://leilaoonline.com.br/lote/detalhe/62741", "044")</f>
      </c>
      <c r="B54" s="4" t="s">
        <f>=HYPERLINK("https://leilaoonline.com.br/lote/detalhe/62741", "MISTURADOR STEFAN - ALT.250MM X DIA.500MM")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=HYPERLINK("https://leilaoonline.com.br/lote/detalhe/62742", "045")</f>
      </c>
      <c r="B55" s="4" t="s">
        <f>=HYPERLINK("https://leilaoonline.com.br/lote/detalhe/62742", "EXAUSTOR - MOTOR 7,5 CV")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1.000,00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=HYPERLINK("https://leilaoonline.com.br/lote/detalhe/62743", "046")</f>
      </c>
      <c r="B56" s="4" t="s">
        <f>=HYPERLINK("https://leilaoonline.com.br/lote/detalhe/62743", "VENTOINHA DE ALTA PRESSAO - MOTOR 5 CV")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1.250,00</t>
        </is>
      </c>
      <c r="F56" s="4" t="inlineStr">
        <is>
          <t>150.00</t>
        </is>
      </c>
    </row>
    <row collapsed="false" customFormat="false" customHeight="false" hidden="false" ht="12.1" outlineLevel="0" r="57">
      <c r="A57" s="5" t="s">
        <f>=HYPERLINK("https://leilaoonline.com.br/lote/detalhe/62744", "047")</f>
      </c>
      <c r="B57" s="4" t="s">
        <f>=HYPERLINK("https://leilaoonline.com.br/lote/detalhe/62744", "EXAUSTOR - MOTOR 3 CV")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750,00</t>
        </is>
      </c>
      <c r="F57" s="4" t="inlineStr">
        <is>
          <t>150.00</t>
        </is>
      </c>
    </row>
    <row collapsed="false" customFormat="false" customHeight="false" hidden="false" ht="12.1" outlineLevel="0" r="58">
      <c r="A58" s="5" t="s">
        <f>=HYPERLINK("https://leilaoonline.com.br/lote/detalhe/62745", "048")</f>
      </c>
      <c r="B58" s="4" t="s">
        <f>=HYPERLINK("https://leilaoonline.com.br/lote/detalhe/62745", "3 UN - BOMBAS CENTRIFUGAS - MOTORES 5 CV")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1.500,00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=HYPERLINK("https://leilaoonline.com.br/lote/detalhe/62746", "049")</f>
      </c>
      <c r="B59" s="4" t="s">
        <f>=HYPERLINK("https://leilaoonline.com.br/lote/detalhe/62746", "BOMBA SANITARIA - VAZAO 30 M³/HORA - MOTOR 20 CV")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1.250,00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=HYPERLINK("https://leilaoonline.com.br/lote/detalhe/62747", "050")</f>
      </c>
      <c r="B60" s="4" t="s">
        <f>=HYPERLINK("https://leilaoonline.com.br/lote/detalhe/62747", "BOMBA SANITARIA - MOTOR 30 CV")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1.500,00</t>
        </is>
      </c>
      <c r="F60" s="4" t="inlineStr">
        <is>
          <t>150.00</t>
        </is>
      </c>
    </row>
    <row collapsed="false" customFormat="false" customHeight="false" hidden="false" ht="12.1" outlineLevel="0" r="61">
      <c r="A61" s="5" t="s">
        <f>=HYPERLINK("https://leilaoonline.com.br/lote/detalhe/62748", "051")</f>
      </c>
      <c r="B61" s="4" t="s">
        <f>=HYPERLINK("https://leilaoonline.com.br/lote/detalhe/62748", "BOMBA SANITARIA - MOTOR 5,5 KW")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=HYPERLINK("https://leilaoonline.com.br/lote/detalhe/62749", "052")</f>
      </c>
      <c r="B62" s="4" t="s">
        <f>=HYPERLINK("https://leilaoonline.com.br/lote/detalhe/62749", "SOPRADOR/BOMBA DE VACUO 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2.500,00</t>
        </is>
      </c>
      <c r="F62" s="4" t="inlineStr">
        <is>
          <t>150.00</t>
        </is>
      </c>
    </row>
    <row collapsed="false" customFormat="false" customHeight="false" hidden="false" ht="12.1" outlineLevel="0" r="63">
      <c r="A63" s="5" t="s">
        <f>=HYPERLINK("https://leilaoonline.com.br/lote/detalhe/62750", "053")</f>
      </c>
      <c r="B63" s="4" t="s">
        <f>=HYPERLINK("https://leilaoonline.com.br/lote/detalhe/62750", "SOPRADOR/BOMBA DE VACUO 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800,00</t>
        </is>
      </c>
      <c r="F63" s="4" t="inlineStr">
        <is>
          <t>150.00</t>
        </is>
      </c>
    </row>
    <row collapsed="false" customFormat="false" customHeight="false" hidden="false" ht="12.1" outlineLevel="0" r="64">
      <c r="A64" s="5" t="s">
        <f>=HYPERLINK("https://leilaoonline.com.br/lote/detalhe/62751", "054")</f>
      </c>
      <c r="B64" s="4" t="s">
        <f>=HYPERLINK("https://leilaoonline.com.br/lote/detalhe/62751", "EXAUSTOR AÇO CARBONO ALT.1350 MM")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750,00</t>
        </is>
      </c>
      <c r="F64" s="4" t="inlineStr">
        <is>
          <t>150.00</t>
        </is>
      </c>
    </row>
    <row collapsed="false" customFormat="false" customHeight="false" hidden="false" ht="12.1" outlineLevel="0" r="65">
      <c r="A65" s="5" t="s">
        <f>=HYPERLINK("https://leilaoonline.com.br/lote/detalhe/62752", "055")</f>
      </c>
      <c r="B65" s="4" t="s">
        <f>=HYPERLINK("https://leilaoonline.com.br/lote/detalhe/62752", "EXAUSTOR AÇO CARBONO ALT.1600 MM")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750,00</t>
        </is>
      </c>
      <c r="F65" s="4" t="inlineStr">
        <is>
          <t>150.00</t>
        </is>
      </c>
    </row>
    <row collapsed="false" customFormat="false" customHeight="false" hidden="false" ht="12.1" outlineLevel="0" r="66">
      <c r="A66" s="5" t="s">
        <f>=HYPERLINK("https://leilaoonline.com.br/lote/detalhe/62753", "056")</f>
      </c>
      <c r="B66" s="4" t="s">
        <f>=HYPERLINK("https://leilaoonline.com.br/lote/detalhe/62753", "EXAUSTOR AÇO CARBONO ALT.1450 MM")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750,00</t>
        </is>
      </c>
      <c r="F66" s="4" t="inlineStr">
        <is>
          <t>150.00</t>
        </is>
      </c>
    </row>
    <row collapsed="false" customFormat="false" customHeight="false" hidden="false" ht="12.1" outlineLevel="0" r="67">
      <c r="A67" s="5" t="s">
        <f>=HYPERLINK("https://leilaoonline.com.br/lote/detalhe/62754", "057")</f>
      </c>
      <c r="B67" s="4" t="s">
        <f>=HYPERLINK("https://leilaoonline.com.br/lote/detalhe/62754", "EXAUSTOR AÇO CARBONO ALT.2300 MM")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3.750,00</t>
        </is>
      </c>
      <c r="F67" s="4" t="inlineStr">
        <is>
          <t>150.00</t>
        </is>
      </c>
    </row>
    <row collapsed="false" customFormat="false" customHeight="false" hidden="false" ht="12.1" outlineLevel="0" r="68">
      <c r="A68" s="5" t="s">
        <f>=HYPERLINK("https://leilaoonline.com.br/lote/detalhe/62755", "058")</f>
      </c>
      <c r="B68" s="4" t="s">
        <f>=HYPERLINK("https://leilaoonline.com.br/lote/detalhe/62755", "EXAUSTOR AÇO CARBONO ALT.1200 MM")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750,00</t>
        </is>
      </c>
      <c r="F68" s="4" t="inlineStr">
        <is>
          <t>150.00</t>
        </is>
      </c>
    </row>
    <row collapsed="false" customFormat="false" customHeight="false" hidden="false" ht="12.1" outlineLevel="0" r="69">
      <c r="A69" s="5" t="s">
        <f>=HYPERLINK("https://leilaoonline.com.br/lote/detalhe/62756", "059")</f>
      </c>
      <c r="B69" s="4" t="s">
        <f>=HYPERLINK("https://leilaoonline.com.br/lote/detalhe/62756", "EXAUSTOR AÇO CARBONO ALT. 2150 MM")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1.500,00</t>
        </is>
      </c>
      <c r="F69" s="4" t="inlineStr">
        <is>
          <t>150.00</t>
        </is>
      </c>
    </row>
    <row collapsed="false" customFormat="false" customHeight="false" hidden="false" ht="12.1" outlineLevel="0" r="70">
      <c r="A70" s="5" t="s">
        <f>=HYPERLINK("https://leilaoonline.com.br/lote/detalhe/62757", "060")</f>
      </c>
      <c r="B70" s="4" t="s">
        <f>=HYPERLINK("https://leilaoonline.com.br/lote/detalhe/62757", "EXAUSTOR AÇO CARBONO ALT.3050 MM")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150.00</t>
        </is>
      </c>
    </row>
    <row collapsed="false" customFormat="false" customHeight="false" hidden="false" ht="12.1" outlineLevel="0" r="71">
      <c r="A71" s="5" t="s">
        <f>=HYPERLINK("https://leilaoonline.com.br/lote/detalhe/62758", "061")</f>
      </c>
      <c r="B71" s="4" t="s">
        <f>=HYPERLINK("https://leilaoonline.com.br/lote/detalhe/62758", "25 UNID. VALVULAS DIVERSAS - PESO 194 KG")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1.250,00</t>
        </is>
      </c>
      <c r="F71" s="4" t="inlineStr">
        <is>
          <t>150.00</t>
        </is>
      </c>
    </row>
    <row collapsed="false" customFormat="false" customHeight="false" hidden="false" ht="12.1" outlineLevel="0" r="72">
      <c r="A72" s="5" t="s">
        <f>=HYPERLINK("https://leilaoonline.com.br/lote/detalhe/62759", "062")</f>
      </c>
      <c r="B72" s="4" t="s">
        <f>=HYPERLINK("https://leilaoonline.com.br/lote/detalhe/62759", "22 UNID. VALVULAS DIVERSAS - PESO 278 KG")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1.250,00</t>
        </is>
      </c>
      <c r="F72" s="4" t="inlineStr">
        <is>
          <t>150.00</t>
        </is>
      </c>
    </row>
    <row collapsed="false" customFormat="false" customHeight="false" hidden="false" ht="12.1" outlineLevel="0" r="73">
      <c r="A73" s="5" t="s">
        <f>=HYPERLINK("https://leilaoonline.com.br/lote/detalhe/62760", "063")</f>
      </c>
      <c r="B73" s="4" t="s">
        <f>=HYPERLINK("https://leilaoonline.com.br/lote/detalhe/62760", "7 UNID. VALVULAS DIVERSAS - PESO 180 KG")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500,00</t>
        </is>
      </c>
      <c r="F73" s="4" t="inlineStr">
        <is>
          <t>150.00</t>
        </is>
      </c>
    </row>
    <row collapsed="false" customFormat="false" customHeight="false" hidden="false" ht="12.1" outlineLevel="0" r="74">
      <c r="A74" s="5" t="s">
        <f>=HYPERLINK("https://leilaoonline.com.br/lote/detalhe/62761", "064")</f>
      </c>
      <c r="B74" s="4" t="s">
        <f>=HYPERLINK("https://leilaoonline.com.br/lote/detalhe/62761", "8 UNID. BOMBAS DE VACUOS - PESO 169 KG")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500,00</t>
        </is>
      </c>
      <c r="F74" s="4" t="inlineStr">
        <is>
          <t>150.00</t>
        </is>
      </c>
    </row>
    <row collapsed="false" customFormat="false" customHeight="false" hidden="false" ht="12.1" outlineLevel="0" r="75">
      <c r="A75" s="5" t="s">
        <f>=HYPERLINK("https://leilaoonline.com.br/lote/detalhe/62762", "065")</f>
      </c>
      <c r="B75" s="4" t="s">
        <f>=HYPERLINK("https://leilaoonline.com.br/lote/detalhe/62762", "6 UNID. BOMBAS DIVERSAS - PESO 385 KG")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150.00</t>
        </is>
      </c>
    </row>
    <row collapsed="false" customFormat="false" customHeight="false" hidden="false" ht="12.1" outlineLevel="0" r="76">
      <c r="A76" s="5" t="s">
        <f>=HYPERLINK("https://leilaoonline.com.br/lote/detalhe/62763", "066")</f>
      </c>
      <c r="B76" s="4" t="s">
        <f>=HYPERLINK("https://leilaoonline.com.br/lote/detalhe/62763", "5 UNID - BOMBAS DIVERSOS - PESO 583 KG")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750,00</t>
        </is>
      </c>
      <c r="F76" s="4" t="inlineStr">
        <is>
          <t>150.00</t>
        </is>
      </c>
    </row>
    <row collapsed="false" customFormat="false" customHeight="false" hidden="false" ht="12.1" outlineLevel="0" r="77">
      <c r="A77" s="5" t="s">
        <f>=HYPERLINK("https://leilaoonline.com.br/lote/detalhe/62764", "067")</f>
      </c>
      <c r="B77" s="4" t="s">
        <f>=HYPERLINK("https://leilaoonline.com.br/lote/detalhe/62764", "REDUTOR - PESO 410 KG")</f>
      </c>
      <c r="C77" s="4" t="inlineStr">
        <is>
          <t>Não vendido</t>
        </is>
      </c>
      <c r="D77" s="4" t="inlineStr">
        <is>
          <t>1</t>
        </is>
      </c>
      <c r="E77" s="5" t="inlineStr">
        <is>
          <t>750,00</t>
        </is>
      </c>
      <c r="F77" s="4" t="inlineStr">
        <is>
          <t>150.00</t>
        </is>
      </c>
    </row>
    <row collapsed="false" customFormat="false" customHeight="false" hidden="false" ht="12.1" outlineLevel="0" r="78">
      <c r="A78" s="5" t="s">
        <f>=HYPERLINK("https://leilaoonline.com.br/lote/detalhe/62765", "068")</f>
      </c>
      <c r="B78" s="4" t="s">
        <f>=HYPERLINK("https://leilaoonline.com.br/lote/detalhe/62765", "2 UNID. REDUTORES - PESO 700 KG")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1.250,00</t>
        </is>
      </c>
      <c r="F78" s="4" t="inlineStr">
        <is>
          <t>150.00</t>
        </is>
      </c>
    </row>
    <row collapsed="false" customFormat="false" customHeight="false" hidden="false" ht="12.1" outlineLevel="0" r="79">
      <c r="A79" s="5" t="s">
        <f>=HYPERLINK("https://leilaoonline.com.br/lote/detalhe/62766", "069")</f>
      </c>
      <c r="B79" s="4" t="s">
        <f>=HYPERLINK("https://leilaoonline.com.br/lote/detalhe/62766", "6 UNID. REDUTORES DIVERSOS - PESO 404 KG")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600,00</t>
        </is>
      </c>
      <c r="F79" s="4" t="inlineStr">
        <is>
          <t>150.00</t>
        </is>
      </c>
    </row>
    <row collapsed="false" customFormat="false" customHeight="false" hidden="false" ht="12.1" outlineLevel="0" r="80">
      <c r="A80" s="5" t="s">
        <f>=HYPERLINK("https://leilaoonline.com.br/lote/detalhe/62767", "070")</f>
      </c>
      <c r="B80" s="4" t="s">
        <f>=HYPERLINK("https://leilaoonline.com.br/lote/detalhe/62767", "REDUTOR - PESO PESO 790 KG")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1.500,00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=HYPERLINK("https://leilaoonline.com.br/lote/detalhe/62768", "071")</f>
      </c>
      <c r="B81" s="4" t="s">
        <f>=HYPERLINK("https://leilaoonline.com.br/lote/detalhe/62768", "6 UNID. MOTORES DIVERSOS - PESO 302 KG")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750,00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=HYPERLINK("https://leilaoonline.com.br/lote/detalhe/62769", "072")</f>
      </c>
      <c r="B82" s="4" t="s">
        <f>=HYPERLINK("https://leilaoonline.com.br/lote/detalhe/62769", "6 UNID. SOPRADORES E VENTILADORES - PESO 130 KG")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=HYPERLINK("https://leilaoonline.com.br/lote/detalhe/62770", "073")</f>
      </c>
      <c r="B83" s="4" t="s">
        <f>=HYPERLINK("https://leilaoonline.com.br/lote/detalhe/62770", "COMPRESSOR DE FRIO - PESO 375 KG")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300,00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=HYPERLINK("https://leilaoonline.com.br/lote/detalhe/62771", "074")</f>
      </c>
      <c r="B84" s="4" t="s">
        <f>=HYPERLINK("https://leilaoonline.com.br/lote/detalhe/62771", "6 UNID. REDUTORES E VIBRADORES DIVERSOS - PESO 727 KG")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=HYPERLINK("https://leilaoonline.com.br/lote/detalhe/62772", "075")</f>
      </c>
      <c r="B85" s="4" t="s">
        <f>=HYPERLINK("https://leilaoonline.com.br/lote/detalhe/62772", "2 UNID.FILTROS PRENSA INCOMPLETO AÇO CARB. 21/19  UNID.PLACAS 630MM X630MM")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3.000,00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=HYPERLINK("https://leilaoonline.com.br/lote/detalhe/62773", "076")</f>
      </c>
      <c r="B86" s="4" t="s">
        <f>=HYPERLINK("https://leilaoonline.com.br/lote/detalhe/62773", "CARRETINHA 2500MM X 1100MM ( PESSOA FISICA - SEM  DOCUMENTO)")</f>
      </c>
      <c r="C86" s="4" t="inlineStr">
        <is>
          <t>Vendido</t>
        </is>
      </c>
      <c r="D86" s="4" t="inlineStr">
        <is>
          <t>1</t>
        </is>
      </c>
      <c r="E86" s="5" t="inlineStr">
        <is>
          <t>300,00</t>
        </is>
      </c>
      <c r="F86" s="4" t="inlineStr">
        <is>
          <t>150.00</t>
        </is>
      </c>
    </row>
    <row collapsed="false" customFormat="false" customHeight="false" hidden="false" ht="12.1" outlineLevel="0" r="87">
      <c r="A87" s="5" t="s">
        <f>=HYPERLINK("https://leilaoonline.com.br/lote/detalhe/62774", "077")</f>
      </c>
      <c r="B87" s="4" t="s">
        <f>=HYPERLINK("https://leilaoonline.com.br/lote/detalhe/62774", "GUINCHO PARA HIDRÁULICO DE TRATOR (PESSOA FISICA)")</f>
      </c>
      <c r="C87" s="4" t="inlineStr">
        <is>
          <t>Vendido</t>
        </is>
      </c>
      <c r="D87" s="4" t="inlineStr">
        <is>
          <t>1</t>
        </is>
      </c>
      <c r="E87" s="5" t="inlineStr">
        <is>
          <t>400,00</t>
        </is>
      </c>
      <c r="F87" s="4" t="inlineStr">
        <is>
          <t>150.00</t>
        </is>
      </c>
    </row>
    <row collapsed="false" customFormat="false" customHeight="false" hidden="false" ht="12.1" outlineLevel="0" r="88">
      <c r="A88" s="5" t="s">
        <f>=HYPERLINK("https://leilaoonline.com.br/lote/detalhe/62775", "078")</f>
      </c>
      <c r="B88" s="4" t="s">
        <f>=HYPERLINK("https://leilaoonline.com.br/lote/detalhe/62775", "ROÇADEIRA (PESSOA FISICA)")</f>
      </c>
      <c r="C88" s="4" t="inlineStr">
        <is>
          <t>Vendido</t>
        </is>
      </c>
      <c r="D88" s="4" t="inlineStr">
        <is>
          <t>2</t>
        </is>
      </c>
      <c r="E88" s="5" t="inlineStr">
        <is>
          <t>550,00</t>
        </is>
      </c>
      <c r="F88" s="4" t="inlineStr">
        <is>
          <t>150.00</t>
        </is>
      </c>
    </row>
    <row collapsed="false" customFormat="false" customHeight="false" hidden="false" ht="12.1" outlineLevel="0" r="89">
      <c r="A89" s="5" t="s">
        <f>=HYPERLINK("https://leilaoonline.com.br/lote/detalhe/62776", "079")</f>
      </c>
      <c r="B89" s="4" t="s">
        <f>=HYPERLINK("https://leilaoonline.com.br/lote/detalhe/62776", "PLAINA PARA TRATOR ALT. 300 MM X COMP.1800 MM  (PESSOA FISICA)")</f>
      </c>
      <c r="C89" s="4" t="inlineStr">
        <is>
          <t>Não vendido</t>
        </is>
      </c>
      <c r="D89" s="4" t="inlineStr">
        <is>
          <t>1</t>
        </is>
      </c>
      <c r="E89" s="5" t="inlineStr">
        <is>
          <t>400,00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=HYPERLINK("https://leilaoonline.com.br/lote/detalhe/62777", "080")</f>
      </c>
      <c r="B90" s="4" t="s">
        <f>=HYPERLINK("https://leilaoonline.com.br/lote/detalhe/62777", "GUINCHO DE ARRASTRO MANUAL (PESSOA FÍSICA)")</f>
      </c>
      <c r="C90" s="4" t="inlineStr">
        <is>
          <t>Vendido</t>
        </is>
      </c>
      <c r="D90" s="4" t="inlineStr">
        <is>
          <t>2</t>
        </is>
      </c>
      <c r="E90" s="5" t="inlineStr">
        <is>
          <t>550,00</t>
        </is>
      </c>
      <c r="F90" s="4" t="inlineStr">
        <is>
          <t>150.00</t>
        </is>
      </c>
    </row>
    <row collapsed="false" customFormat="false" customHeight="false" hidden="false" ht="12.1" outlineLevel="0" r="91">
      <c r="A91" s="5" t="s">
        <f>=HYPERLINK("https://leilaoonline.com.br/lote/detalhe/62778", "081")</f>
      </c>
      <c r="B91" s="4" t="s">
        <f>=HYPERLINK("https://leilaoonline.com.br/lote/detalhe/62778", "4 UNID. SOPRADORES DE AR (PESSOA FISICA)")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200,00</t>
        </is>
      </c>
      <c r="F91" s="4" t="inlineStr">
        <is>
          <t>150.00</t>
        </is>
      </c>
    </row>
    <row collapsed="false" customFormat="false" customHeight="false" hidden="false" ht="12.1" outlineLevel="0" r="92">
      <c r="A92" s="5" t="s">
        <f>=HYPERLINK("https://leilaoonline.com.br/lote/detalhe/62779", "082")</f>
      </c>
      <c r="B92" s="4" t="s">
        <f>=HYPERLINK("https://leilaoonline.com.br/lote/detalhe/62779", "ESTEIRA DE INOX - PESO APROXIMADO 700 KG")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3.500,00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=HYPERLINK("https://leilaoonline.com.br/lote/detalhe/62780", "083")</f>
      </c>
      <c r="B93" s="4" t="s">
        <f>=HYPERLINK("https://leilaoonline.com.br/lote/detalhe/62780", "MISTURADOR TIPORIBBON BLANDER CAP.720 LITROS  BRUTO - ALT.900MM X LARG.700MM X COMP.1250MM - MOTOR 5CV")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150.00</t>
        </is>
      </c>
    </row>
    <row collapsed="false" customFormat="false" customHeight="false" hidden="false" ht="12.1" outlineLevel="0" r="94">
      <c r="A94" s="5" t="s">
        <f>=HYPERLINK("https://leilaoonline.com.br/lote/detalhe/62781", "084")</f>
      </c>
      <c r="B94" s="4" t="s">
        <f>=HYPERLINK("https://leilaoonline.com.br/lote/detalhe/62781", "NEBULIZADOR ")</f>
      </c>
      <c r="C94" s="4" t="inlineStr">
        <is>
          <t>Vendido</t>
        </is>
      </c>
      <c r="D94" s="4" t="inlineStr">
        <is>
          <t>1</t>
        </is>
      </c>
      <c r="E94" s="5" t="inlineStr">
        <is>
          <t>500,00</t>
        </is>
      </c>
      <c r="F94" s="4" t="inlineStr">
        <is>
          <t>150.00</t>
        </is>
      </c>
    </row>
    <row collapsed="false" customFormat="false" customHeight="false" hidden="false" ht="12.1" outlineLevel="0" r="95">
      <c r="A95" s="5" t="s">
        <f>=HYPERLINK("https://leilaoonline.com.br/lote/detalhe/62782", "085")</f>
      </c>
      <c r="B95" s="4" t="s">
        <f>=HYPERLINK("https://leilaoonline.com.br/lote/detalhe/62782", "NEBULIZADOR ")</f>
      </c>
      <c r="C95" s="4" t="inlineStr">
        <is>
          <t>Vendido</t>
        </is>
      </c>
      <c r="D95" s="4" t="inlineStr">
        <is>
          <t>1</t>
        </is>
      </c>
      <c r="E95" s="5" t="inlineStr">
        <is>
          <t>500,00</t>
        </is>
      </c>
      <c r="F95" s="4" t="inlineStr">
        <is>
          <t>150.00</t>
        </is>
      </c>
    </row>
    <row collapsed="false" customFormat="false" customHeight="false" hidden="false" ht="12.1" outlineLevel="0" r="96">
      <c r="A96" s="5" t="s">
        <f>=HYPERLINK("https://leilaoonline.com.br/lote/detalhe/62783", "086")</f>
      </c>
      <c r="B96" s="4" t="s">
        <f>=HYPERLINK("https://leilaoonline.com.br/lote/detalhe/62783", "PAINEL ELÉTRICO - ALT.2300MM X LARG.700MMX  COMP.1850 MM")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4.000,00</t>
        </is>
      </c>
      <c r="F96" s="4" t="inlineStr">
        <is>
          <t>150.00</t>
        </is>
      </c>
    </row>
    <row collapsed="false" customFormat="false" customHeight="false" hidden="false" ht="12.1" outlineLevel="0" r="97">
      <c r="A97" s="5" t="s">
        <f>=HYPERLINK("https://leilaoonline.com.br/lote/detalhe/62784", "087")</f>
      </c>
      <c r="B97" s="4" t="s">
        <f>=HYPERLINK("https://leilaoonline.com.br/lote/detalhe/62784", "ELEVADOR VIBRATÓRIO 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2.000,00</t>
        </is>
      </c>
      <c r="F97" s="4" t="inlineStr">
        <is>
          <t>150.00</t>
        </is>
      </c>
    </row>
    <row collapsed="false" customFormat="false" customHeight="false" hidden="false" ht="12.1" outlineLevel="0" r="98">
      <c r="A98" s="5" t="s">
        <f>=HYPERLINK("https://leilaoonline.com.br/lote/detalhe/62785", "088")</f>
      </c>
      <c r="B98" s="4" t="s">
        <f>=HYPERLINK("https://leilaoonline.com.br/lote/detalhe/62785", "ELEVADOR VIBRATÓRIO 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3.000,00</t>
        </is>
      </c>
      <c r="F98" s="4" t="inlineStr">
        <is>
          <t>150.00</t>
        </is>
      </c>
    </row>
    <row collapsed="false" customFormat="false" customHeight="false" hidden="false" ht="12.1" outlineLevel="0" r="99">
      <c r="A99" s="5" t="s">
        <f>=HYPERLINK("https://leilaoonline.com.br/lote/detalhe/62786", "089")</f>
      </c>
      <c r="B99" s="4" t="s">
        <f>=HYPERLINK("https://leilaoonline.com.br/lote/detalhe/62786", "ROLAMENTOS DIVERSOS")</f>
      </c>
      <c r="C99" s="4" t="inlineStr">
        <is>
          <t>Vendido</t>
        </is>
      </c>
      <c r="D99" s="4" t="inlineStr">
        <is>
          <t>5</t>
        </is>
      </c>
      <c r="E99" s="5" t="inlineStr">
        <is>
          <t>3.000,00</t>
        </is>
      </c>
      <c r="F99" s="4" t="inlineStr">
        <is>
          <t>150.00</t>
        </is>
      </c>
    </row>
    <row collapsed="false" customFormat="false" customHeight="false" hidden="false" ht="12.1" outlineLevel="0" r="100">
      <c r="A100" s="5" t="s">
        <f>=HYPERLINK("https://leilaoonline.com.br/lote/detalhe/62787", "090")</f>
      </c>
      <c r="B100" s="4" t="s">
        <f>=HYPERLINK("https://leilaoonline.com.br/lote/detalhe/62787", "ESTEIRAS TRANSPORTADORAS EM AÇO INOX - COM CORRENTE EM PP; PESO 3.300KG")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1,50</t>
        </is>
      </c>
      <c r="F100" s="4" t="inlineStr">
        <is>
          <t>0.10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2026-10-12T10:57:02.00Z</dcterms:created>
  <dc:creator>Tellks Tecnologia</dc:creator>
  <cp:revision>0</cp:revision>
</cp:coreProperties>
</file>