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• Toro Diesel • Lancer • H Fit • Outlander 15 • Mobi • Voyage • Cruze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=HYPERLINK("https://leilaoonline.com.br/lote/detalhe/62207", "002")</f>
      </c>
      <c r="B11" s="4" t="s">
        <f>=HYPERLINK("https://leilaoonline.com.br/lote/detalhe/62207", " FIAT; PALIO WEEKEND ATTRATIVE 2016/2017 PRATA ALCO./GASOL. FROTA 788")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19.000,00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=HYPERLINK("https://leilaoonline.com.br/lote/detalhe/62215", "003")</f>
      </c>
      <c r="B12" s="4" t="s">
        <f>=HYPERLINK("https://leilaoonline.com.br/lote/detalhe/62215", "I/ MMC; LANCER 2.0 GT; 2013/2014; PRETA; GASOLINA - FUNCIONANDO")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22.500,00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=HYPERLINK("https://leilaoonline.com.br/lote/detalhe/62124", "005")</f>
      </c>
      <c r="B13" s="4" t="s">
        <f>=HYPERLINK("https://leilaoonline.com.br/lote/detalhe/62124", "veja o vídeo - VW; SAVEIRO CS TL MB; 2014/2015; PRETA; ALCOL./GASOL.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=HYPERLINK("https://leilaoonline.com.br/lote/detalhe/62125", "006")</f>
      </c>
      <c r="B14" s="4" t="s">
        <f>=HYPERLINK("https://leilaoonline.com.br/lote/detalhe/62125", "veja o vídeo - HONDA; FIT EX CVT; 2014/2015; PRETA; ALCO./GASOL.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33.900,00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=HYPERLINK("https://leilaoonline.com.br/lote/detalhe/62143", "010")</f>
      </c>
      <c r="B15" s="4" t="s">
        <f>=HYPERLINK("https://leilaoonline.com.br/lote/detalhe/62143", "FIAT; MOBI EASY; 2016/2017; BRANCA; ALCO./GASOL. - FUNCIONANDO")</f>
      </c>
      <c r="C15" s="4" t="inlineStr">
        <is>
          <t>Não vendido</t>
        </is>
      </c>
      <c r="D15" s="4" t="inlineStr">
        <is>
          <t>61</t>
        </is>
      </c>
      <c r="E15" s="5" t="inlineStr">
        <is>
          <t>18.300,00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=HYPERLINK("https://leilaoonline.com.br/lote/detalhe/62202", "011")</f>
      </c>
      <c r="B16" s="4" t="s">
        <f>=HYPERLINK("https://leilaoonline.com.br/lote/detalhe/62202", "FIAT; FIORINO 1.0; 1994/1994; BRANCA; GASOLINA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3.750,00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=HYPERLINK("https://leilaoonline.com.br/lote/detalhe/62204", "013")</f>
      </c>
      <c r="B17" s="4" t="s">
        <f>=HYPERLINK("https://leilaoonline.com.br/lote/detalhe/62204", " FIAT; PALIO WEEKEND ATTRATIVE 2016/2017 PRATA ALCO./GASOL. FROTA 068")</f>
      </c>
      <c r="C17" s="4" t="inlineStr">
        <is>
          <t>Vendido</t>
        </is>
      </c>
      <c r="D17" s="4" t="inlineStr">
        <is>
          <t>6</t>
        </is>
      </c>
      <c r="E17" s="5" t="inlineStr">
        <is>
          <t>19.250,00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=HYPERLINK("https://leilaoonline.com.br/lote/detalhe/62126", "014")</f>
      </c>
      <c r="B18" s="4" t="s">
        <f>=HYPERLINK("https://leilaoonline.com.br/lote/detalhe/62126", "HONDA; FIT DX FLEX; 2013/2014; PRATA; ALCO./GASOL. - FUNCIONANDO")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25.000,00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=HYPERLINK("https://leilaoonline.com.br/lote/detalhe/62127", "015")</f>
      </c>
      <c r="B19" s="4" t="s">
        <f>=HYPERLINK("https://leilaoonline.com.br/lote/detalhe/62127", "GM; CELTA 2P LIFE; 2008/2008; CINZA; ALCO./GASOL. - FUNCIONANDO")</f>
      </c>
      <c r="C19" s="4" t="inlineStr">
        <is>
          <t>Vendido</t>
        </is>
      </c>
      <c r="D19" s="4" t="inlineStr">
        <is>
          <t>21</t>
        </is>
      </c>
      <c r="E19" s="5" t="inlineStr">
        <is>
          <t>8.450,00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=HYPERLINK("https://leilaoonline.com.br/lote/detalhe/62206", "020")</f>
      </c>
      <c r="B20" s="4" t="s">
        <f>=HYPERLINK("https://leilaoonline.com.br/lote/detalhe/62206", "veja o vídeo!!! GM; CHEVR. 12000 CUSTOM; 1991/1991; AZUL; GASOLINA - FUNCIONANDO - C/ MUNCK E PLATAFORMA")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30.900,00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=HYPERLINK("https://leilaoonline.com.br/lote/detalhe/62203", "022")</f>
      </c>
      <c r="B21" s="4" t="s">
        <f>=HYPERLINK("https://leilaoonline.com.br/lote/detalhe/62203", "VW/KOMBI; 2011/2012; BRANCA; ALCO./GASOL.- FROTA 957 - FUNCIONANDO")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18.400,00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=HYPERLINK("https://leilaoonline.com.br/lote/detalhe/62144", "032")</f>
      </c>
      <c r="B22" s="4" t="s">
        <f>=HYPERLINK("https://leilaoonline.com.br/lote/detalhe/62144", "veja o vídeo!! IVECO; DAILY GREENCAR MO; 2014/2014; BRANCA; DIESEL - FUNCIONANDO - IPVA 2020 PAGO")</f>
      </c>
      <c r="C22" s="4" t="inlineStr">
        <is>
          <t>Não vendido</t>
        </is>
      </c>
      <c r="D22" s="4" t="inlineStr">
        <is>
          <t>45</t>
        </is>
      </c>
      <c r="E22" s="5" t="inlineStr">
        <is>
          <t>45.300,00</t>
        </is>
      </c>
      <c r="F22" s="4" t="inlineStr">
        <is>
          <t>1150.00</t>
        </is>
      </c>
    </row>
    <row collapsed="false" customFormat="false" customHeight="false" hidden="false" ht="12.1" outlineLevel="0" r="23">
      <c r="A23" s="5" t="s">
        <f>=HYPERLINK("https://leilaoonline.com.br/lote/detalhe/62133", "033")</f>
      </c>
      <c r="B23" s="4" t="s">
        <f>=HYPERLINK("https://leilaoonline.com.br/lote/detalhe/62133", "GM; S10 COLINA S; 2005/2006; BRANCA; GASOLINA - FUNCIONANDO")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=HYPERLINK("https://leilaoonline.com.br/lote/detalhe/62132", "034")</f>
      </c>
      <c r="B24" s="4" t="s">
        <f>=HYPERLINK("https://leilaoonline.com.br/lote/detalhe/62132", "VW; SAVEIRO 1.6; 2006/2007; BRANCA; ALCO./GASOL - FUNCIONANDO - IPVA  PAGO")</f>
      </c>
      <c r="C24" s="4" t="inlineStr">
        <is>
          <t>Não vendido</t>
        </is>
      </c>
      <c r="D24" s="4" t="inlineStr">
        <is>
          <t>49</t>
        </is>
      </c>
      <c r="E24" s="5" t="inlineStr">
        <is>
          <t>10.600,00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=HYPERLINK("https://leilaoonline.com.br/lote/detalhe/62145", "035")</f>
      </c>
      <c r="B25" s="4" t="s">
        <f>=HYPERLINK("https://leilaoonline.com.br/lote/detalhe/62145", "I/ RENAULT KGOO RONTANAMB; 2013/2014; BRANCA; ALCO./GASOL - FUNCIONANDO")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16.400,00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=HYPERLINK("https://leilaoonline.com.br/lote/detalhe/62205", "040")</f>
      </c>
      <c r="B26" s="4" t="s">
        <f>=HYPERLINK("https://leilaoonline.com.br/lote/detalhe/62205", "I BMW; X5 4.8 FE81; 2007/2007; PRETA; GASOLINA; 7 LUGARES - FUNCIONANDO; IPVA 2020 PAGO")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28.700,00</t>
        </is>
      </c>
      <c r="F26" s="4" t="inlineStr">
        <is>
          <t>1150.00</t>
        </is>
      </c>
    </row>
    <row collapsed="false" customFormat="false" customHeight="false" hidden="false" ht="12.1" outlineLevel="0" r="27">
      <c r="A27" s="5" t="s">
        <f>=HYPERLINK("https://leilaoonline.com.br/lote/detalhe/62047", "044")</f>
      </c>
      <c r="B27" s="4" t="s">
        <f>=HYPERLINK("https://leilaoonline.com.br/lote/detalhe/62047", "RENAULT; SANDERO EXPR 10; 2016/2017; BRANCA; ALCO./GASOL. - FUNCIONANDO")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=HYPERLINK("https://leilaoonline.com.br/lote/detalhe/62046", "045")</f>
      </c>
      <c r="B28" s="4" t="s">
        <f>=HYPERLINK("https://leilaoonline.com.br/lote/detalhe/62046", "RENAULT; LOGAN EXP 1016V; 2008/2009; PRATA; ALCO./GASOL. - FUNCIONANDO")</f>
      </c>
      <c r="C28" s="4" t="inlineStr">
        <is>
          <t>Não vendido</t>
        </is>
      </c>
      <c r="D28" s="4" t="inlineStr">
        <is>
          <t>28</t>
        </is>
      </c>
      <c r="E28" s="5" t="inlineStr">
        <is>
          <t>10.250,00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=HYPERLINK("https://leilaoonline.com.br/lote/detalhe/61651", "046")</f>
      </c>
      <c r="B29" s="4" t="s">
        <f>=HYPERLINK("https://leilaoonline.com.br/lote/detalhe/61651", "veja o vídeo!! CITROEN; C3 GLX 14 FLEX; 2009/2009; PRETA; ALCO,/GASOL.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=HYPERLINK("https://leilaoonline.com.br/lote/detalhe/62139", "050")</f>
      </c>
      <c r="B30" s="4" t="s">
        <f>=HYPERLINK("https://leilaoonline.com.br/lote/detalhe/62139", "RENAULT DUSTER 16 D 4X2; 2013/2014; CINZA; ALCO./GASOL. - IPVA 2020 PAGO")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17.500,00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=HYPERLINK("https://leilaoonline.com.br/lote/detalhe/61647", "051")</f>
      </c>
      <c r="B31" s="4" t="s">
        <f>=HYPERLINK("https://leilaoonline.com.br/lote/detalhe/61647", "FIAT; PALIO WEEKEND STILE; 2000/2001; AZUL; GASOLINA - FUNCIONANDO")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6.550,00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=HYPERLINK("https://leilaoonline.com.br/lote/detalhe/61650", "053")</f>
      </c>
      <c r="B32" s="4" t="s">
        <f>=HYPERLINK("https://leilaoonline.com.br/lote/detalhe/61650", "veja o vídeo - MMC; LANCER 2.0 MT; 2015/2015; BRANCA; GASOLINA - FUNCIONANDO - IPVA 2020 PAGO")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28.000,00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=HYPERLINK("https://leilaoonline.com.br/lote/detalhe/61627", "067")</f>
      </c>
      <c r="B33" s="4" t="s">
        <f>=HYPERLINK("https://leilaoonline.com.br/lote/detalhe/61627", "veja o video - VW; GOL CL; 1989/1989; PRETO; CINZA; ALCOOL - TURBO INJETADO - FUNCIONANDO")</f>
      </c>
      <c r="C33" s="4" t="inlineStr">
        <is>
          <t>Vendido</t>
        </is>
      </c>
      <c r="D33" s="4" t="inlineStr">
        <is>
          <t>45</t>
        </is>
      </c>
      <c r="E33" s="5" t="inlineStr">
        <is>
          <t>8.700,00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=HYPERLINK("https://leilaoonline.com.br/lote/detalhe/61625", "068")</f>
      </c>
      <c r="B34" s="4" t="s">
        <f>=HYPERLINK("https://leilaoonline.com.br/lote/detalhe/61625", "FIAT; TORO VOLCANO AT D4; 2017/2017; VERMELHA; DIESEL - FUNCIONANDO - IPVA 2020 PAGO")</f>
      </c>
      <c r="C34" s="4" t="inlineStr">
        <is>
          <t>Não vendido</t>
        </is>
      </c>
      <c r="D34" s="4" t="inlineStr">
        <is>
          <t>96</t>
        </is>
      </c>
      <c r="E34" s="5" t="inlineStr">
        <is>
          <t>76.750,00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=HYPERLINK("https://leilaoonline.com.br/lote/detalhe/61643", "069")</f>
      </c>
      <c r="B35" s="4" t="s">
        <f>=HYPERLINK("https://leilaoonline.com.br/lote/detalhe/61643", "GM; S10 2.2 RONTAN AMB; 2000/2000; BRANCA; GASOLINA - FUNCIONANDO")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=HYPERLINK("https://leilaoonline.com.br/lote/detalhe/61640", "071")</f>
      </c>
      <c r="B36" s="4" t="s">
        <f>=HYPERLINK("https://leilaoonline.com.br/lote/detalhe/61640", "VW; SAVEIRO 1.6; 2002/2002; BRANCA; GASOLINA - FUNCIONANDO - IPVA 2020 PAGO")</f>
      </c>
      <c r="C36" s="4" t="inlineStr">
        <is>
          <t>Não vendido</t>
        </is>
      </c>
      <c r="D36" s="4" t="inlineStr">
        <is>
          <t>39</t>
        </is>
      </c>
      <c r="E36" s="5" t="inlineStr">
        <is>
          <t>11.350,00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=HYPERLINK("https://leilaoonline.com.br/lote/detalhe/61641", "072")</f>
      </c>
      <c r="B37" s="4" t="s">
        <f>=HYPERLINK("https://leilaoonline.com.br/lote/detalhe/61641", "I/ MMC; OUTLANDER 2.0; 2014/2015; PRATA; GASOLINA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39.650,00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=HYPERLINK("https://leilaoonline.com.br/lote/detalhe/61624", "073")</f>
      </c>
      <c r="B38" s="4" t="s">
        <f>=HYPERLINK("https://leilaoonline.com.br/lote/detalhe/61624", "veja o vídeo!! FIAT PALIO WEEKEND HLX FLEX; 2006/2007; PRETA; ALCO./GASOL - FUNCIONANDO - IPVA 2020 PAGO")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=HYPERLINK("https://leilaoonline.com.br/lote/detalhe/61642", "074")</f>
      </c>
      <c r="B39" s="4" t="s">
        <f>=HYPERLINK("https://leilaoonline.com.br/lote/detalhe/61642", "HONDA; FIT LX FLEX; 2010/2011; PRATA; ALCO./GASOL -  FUNCIONANDO")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21.000,00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=HYPERLINK("https://leilaoonline.com.br/lote/detalhe/61623", "075")</f>
      </c>
      <c r="B40" s="4" t="s">
        <f>=HYPERLINK("https://leilaoonline.com.br/lote/detalhe/61623", "NISSAM; LIVINA 16S; 2011/2012;  PRATA; ALCO./GASOL.- FUNCIONANDO - IPVA 2020 PAGO")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12.750,00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=HYPERLINK("https://leilaoonline.com.br/lote/detalhe/61644", "076")</f>
      </c>
      <c r="B41" s="4" t="s">
        <f>=HYPERLINK("https://leilaoonline.com.br/lote/detalhe/61644", "FORD; DEL REY GL; 1989/1989; CINZA; GASOLINA - FUNCIONANDO")</f>
      </c>
      <c r="C41" s="4" t="inlineStr">
        <is>
          <t>Não vendido</t>
        </is>
      </c>
      <c r="D41" s="4" t="inlineStr">
        <is>
          <t>37</t>
        </is>
      </c>
      <c r="E41" s="5" t="inlineStr">
        <is>
          <t>7.150,00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=HYPERLINK("https://leilaoonline.com.br/lote/detalhe/61621", "078")</f>
      </c>
      <c r="B42" s="4" t="s">
        <f>=HYPERLINK("https://leilaoonline.com.br/lote/detalhe/61621", "CHEVROLET; BLAZER ADVANTAGE; 2005/2006; PRETA; GASOLINA - FUNCIONANDO - IPVA 2020 PAGO")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=HYPERLINK("https://leilaoonline.com.br/lote/detalhe/61646", "079")</f>
      </c>
      <c r="B43" s="4" t="s">
        <f>=HYPERLINK("https://leilaoonline.com.br/lote/detalhe/61646", "veja o vídeo!! RENAULT; CLIO EXP 10 16VS; 2004/2004; VERDE; GASOLINA - FUNCIONANDO")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=HYPERLINK("https://leilaoonline.com.br/lote/detalhe/61645", "080")</f>
      </c>
      <c r="B44" s="4" t="s">
        <f>=HYPERLINK("https://leilaoonline.com.br/lote/detalhe/61645", "HONDA; FIT EX FLEX; 2009/2009; CINZA; ALCO./GASOL - FUNCIONANDO")</f>
      </c>
      <c r="C44" s="4" t="inlineStr">
        <is>
          <t>Não vendido</t>
        </is>
      </c>
      <c r="D44" s="4" t="inlineStr">
        <is>
          <t>35</t>
        </is>
      </c>
      <c r="E44" s="5" t="inlineStr">
        <is>
          <t>18.500,00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=HYPERLINK("https://leilaoonline.com.br/lote/detalhe/61620", "083")</f>
      </c>
      <c r="B45" s="4" t="s">
        <f>=HYPERLINK("https://leilaoonline.com.br/lote/detalhe/61620", "veja o vídeo - VW; VOYAGE; 2009/2009; PRETA; ALCO./GASOL. - FUNCIONANDO - IPVA 2020 PAGO")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=HYPERLINK("https://leilaoonline.com.br/lote/detalhe/61619", "086")</f>
      </c>
      <c r="B46" s="4" t="s">
        <f>=HYPERLINK("https://leilaoonline.com.br/lote/detalhe/61619", "veja o vídeo! VW; KOMBI FURGÃO; 1992/1992; CINZA; GASOLINA - FUNCIONANDO")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15.300,00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=HYPERLINK("https://leilaoonline.com.br/lote/detalhe/61730", "088")</f>
      </c>
      <c r="B47" s="4" t="s">
        <f>=HYPERLINK("https://leilaoonline.com.br/lote/detalhe/61730", "VW; SAVEIRO 1.8; 2001/2001; BRANCA; GASOLINA - FUNCIONANDO - RODAS E SUSPENSÃO LEGALIZADAS")</f>
      </c>
      <c r="C47" s="4" t="inlineStr">
        <is>
          <t>Vendido</t>
        </is>
      </c>
      <c r="D47" s="4" t="inlineStr">
        <is>
          <t>47</t>
        </is>
      </c>
      <c r="E47" s="5" t="inlineStr">
        <is>
          <t>15.600,00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=HYPERLINK("https://leilaoonline.com.br/lote/detalhe/61635", "092")</f>
      </c>
      <c r="B48" s="4" t="s">
        <f>=HYPERLINK("https://leilaoonline.com.br/lote/detalhe/61635", "CHEVROLET; CRUZE LT NB; 2011/2012; PRATA; ALCO./GASOL - FUNCIONANDO")</f>
      </c>
      <c r="C48" s="4" t="inlineStr">
        <is>
          <t>Não vendido</t>
        </is>
      </c>
      <c r="D48" s="4" t="inlineStr">
        <is>
          <t>29</t>
        </is>
      </c>
      <c r="E48" s="5" t="inlineStr">
        <is>
          <t>21.500,00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=HYPERLINK("https://leilaoonline.com.br/lote/detalhe/61630", "095")</f>
      </c>
      <c r="B49" s="4" t="s">
        <f>=HYPERLINK("https://leilaoonline.com.br/lote/detalhe/61630", "veja o vídeo - VW; GOL 1.8 POWER; 2005/2005; CINZA; ALCO./GASOLINA - FUNCIONANDO - COMPLETO")</f>
      </c>
      <c r="C49" s="4" t="inlineStr">
        <is>
          <t>Vendido</t>
        </is>
      </c>
      <c r="D49" s="4" t="inlineStr">
        <is>
          <t>49</t>
        </is>
      </c>
      <c r="E49" s="5" t="inlineStr">
        <is>
          <t>14.750,00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=HYPERLINK("https://leilaoonline.com.br/lote/detalhe/61634", "097")</f>
      </c>
      <c r="B50" s="4" t="s">
        <f>=HYPERLINK("https://leilaoonline.com.br/lote/detalhe/61634", "veja o video! - NISSAM; MARCH 1.0 FLEX; 2012/2013; PRETA; ALCO./GASOL. - FUNCIONANDO")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13.000,00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=HYPERLINK("https://leilaoonline.com.br/lote/detalhe/61628", "113")</f>
      </c>
      <c r="B51" s="4" t="s">
        <f>=HYPERLINK("https://leilaoonline.com.br/lote/detalhe/61628", "GM/ CORSA WIND; 1997/1997; VERMELHA; GASOL - TURBO - FUNCIONANDO")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5.750,00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=HYPERLINK("https://leilaoonline.com.br/lote/detalhe/61633", "114")</f>
      </c>
      <c r="B52" s="4" t="s">
        <f>=HYPERLINK("https://leilaoonline.com.br/lote/detalhe/61633", "FIAT PALIO EDX; 1997/1997; PRATA; GASOLINA; SUSPENSÃO ROSCA SLIN CASTOR - FUNCIONANDO")</f>
      </c>
      <c r="C52" s="4" t="inlineStr">
        <is>
          <t>Não vendido</t>
        </is>
      </c>
      <c r="D52" s="4" t="inlineStr">
        <is>
          <t>42</t>
        </is>
      </c>
      <c r="E52" s="5" t="inlineStr">
        <is>
          <t>7.150,00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=HYPERLINK("https://leilaoonline.com.br/lote/detalhe/61626", "115")</f>
      </c>
      <c r="B53" s="4" t="s">
        <f>=HYPERLINK("https://leilaoonline.com.br/lote/detalhe/61626", "VW; SANTANA; 2001/2001; BRANCA ALCOOL/GNV; FUNCIONANDO")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3.250,00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=HYPERLINK("https://leilaoonline.com.br/lote/detalhe/61632", "118")</f>
      </c>
      <c r="B54" s="4" t="s">
        <f>=HYPERLINK("https://leilaoonline.com.br/lote/detalhe/61632", "VW: GOL 1.0; 2003/2003; CINZA; GASOLINA; FUNCIONANDO")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=HYPERLINK("https://leilaoonline.com.br/lote/detalhe/61629", "121")</f>
      </c>
      <c r="B55" s="4" t="s">
        <f>=HYPERLINK("https://leilaoonline.com.br/lote/detalhe/61629", "veja o vídeo!! VW FOX 1.0; 2006/2007; CINZA; ALC./GASOL. - FUNCIONANDO")</f>
      </c>
      <c r="C55" s="4" t="inlineStr">
        <is>
          <t>Vendido</t>
        </is>
      </c>
      <c r="D55" s="4" t="inlineStr">
        <is>
          <t>29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=HYPERLINK("https://leilaoonline.com.br/lote/detalhe/61631", "405")</f>
      </c>
      <c r="B56" s="4" t="s">
        <f>=HYPERLINK("https://leilaoonline.com.br/lote/detalhe/61631", "JOGO DE RODAS DE LIGA COM PNEUS 195 X 55 X 16")</f>
      </c>
      <c r="C56" s="4" t="inlineStr">
        <is>
          <t>Não vendido</t>
        </is>
      </c>
      <c r="D56" s="4" t="inlineStr">
        <is>
          <t>12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=HYPERLINK("https://leilaoonline.com.br/lote/detalhe/61636", "408")</f>
      </c>
      <c r="B57" s="4" t="s">
        <f>=HYPERLINK("https://leilaoonline.com.br/lote/detalhe/61636", "PNEU COM RODA DE FERRO 205 55 16")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2026-04-18T22:52:29.00Z</dcterms:created>
  <dc:creator>Tellks Tecnologia</dc:creator>
  <cp:revision>0</cp:revision>
</cp:coreProperties>
</file>